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25" activeTab="0"/>
  </bookViews>
  <sheets>
    <sheet name="22年省级国资收" sheetId="1" r:id="rId1"/>
    <sheet name="22年省级国资支" sheetId="2" r:id="rId2"/>
    <sheet name="22年省本级国资支" sheetId="3" r:id="rId3"/>
    <sheet name="22年省国资对下" sheetId="4" r:id="rId4"/>
    <sheet name="23省级国资收入" sheetId="5" r:id="rId5"/>
    <sheet name="23省级国资支出" sheetId="6" r:id="rId6"/>
    <sheet name="23省本级国资支出" sheetId="7" r:id="rId7"/>
    <sheet name="23省对下国资" sheetId="8" r:id="rId8"/>
  </sheets>
  <definedNames>
    <definedName name="_xlnm.Print_Area" localSheetId="2">'22年省本级国资支'!$A$1:$F$12</definedName>
    <definedName name="_xlnm.Print_Area" localSheetId="1">'22年省级国资支'!$A$1:$G$18</definedName>
  </definedNames>
  <calcPr fullCalcOnLoad="1" fullPrecision="0"/>
</workbook>
</file>

<file path=xl/sharedStrings.xml><?xml version="1.0" encoding="utf-8"?>
<sst xmlns="http://schemas.openxmlformats.org/spreadsheetml/2006/main" count="151" uniqueCount="74">
  <si>
    <t>省级2022年国有资本经营预算收入执行情况表</t>
  </si>
  <si>
    <t>单位：万元</t>
  </si>
  <si>
    <t>预算科目</t>
  </si>
  <si>
    <t>2021年决算数</t>
  </si>
  <si>
    <t>2022年快报数</t>
  </si>
  <si>
    <t>2022年快报数比2021年决算数</t>
  </si>
  <si>
    <t>2022年快报数（含沈抚示范区）</t>
  </si>
  <si>
    <t>增减额</t>
  </si>
  <si>
    <t>增减%</t>
  </si>
  <si>
    <t>一、省本级国有资本经营预算收入</t>
  </si>
  <si>
    <t>*</t>
  </si>
  <si>
    <t xml:space="preserve">    利润收入</t>
  </si>
  <si>
    <t xml:space="preserve">      机械企业利润收入</t>
  </si>
  <si>
    <t xml:space="preserve">      投资服务企业利润收入</t>
  </si>
  <si>
    <t xml:space="preserve">      建筑施工企业利润收入</t>
  </si>
  <si>
    <t xml:space="preserve">      医药企业利润收入</t>
  </si>
  <si>
    <t xml:space="preserve">      农林牧渔企业利润收入</t>
  </si>
  <si>
    <t xml:space="preserve">      卫生体育福利企业利润收入</t>
  </si>
  <si>
    <t xml:space="preserve">      教育文化广播企业利润收入</t>
  </si>
  <si>
    <t xml:space="preserve">      金融企业利润收入（国资预算）</t>
  </si>
  <si>
    <t xml:space="preserve">      其他国有资本经营预算企业利润收入</t>
  </si>
  <si>
    <t>二、上年结余收入</t>
  </si>
  <si>
    <t>三、中央财政补助收入</t>
  </si>
  <si>
    <t>收入总计</t>
  </si>
  <si>
    <t>注：加注*号的请参见《辽宁省2022年预算执行情况和2023年预算草案说明》。</t>
  </si>
  <si>
    <t>省级2022年国有资本经营预算支出执行情况表</t>
  </si>
  <si>
    <t>一、省本级国有资本经营预算支出</t>
  </si>
  <si>
    <t>　解决历史遗留问题及改革成本支出</t>
  </si>
  <si>
    <t>　　国有企业改革成本支出</t>
  </si>
  <si>
    <t>　　其他解决历史遗留问题及改革成本支出</t>
  </si>
  <si>
    <t xml:space="preserve">  国有企业资本金注入</t>
  </si>
  <si>
    <t>　　金融企业资本性支出</t>
  </si>
  <si>
    <t>　其他国有资本经营预算支出</t>
  </si>
  <si>
    <t>　　其他国有资本经营预算支出</t>
  </si>
  <si>
    <t>二、调出资金</t>
  </si>
  <si>
    <t>三、结转下年支出</t>
  </si>
  <si>
    <t>四、省对下转移性支出</t>
  </si>
  <si>
    <t>支出总计</t>
  </si>
  <si>
    <t>省本级2022年国有资本经营预算支出执行情况表</t>
  </si>
  <si>
    <t>省本级国有资本经营预算支出合计</t>
  </si>
  <si>
    <t>　国有企业改革成本支出</t>
  </si>
  <si>
    <t>　其他解决历史遗留问题及改革成本支出</t>
  </si>
  <si>
    <t>　国有企业资本金注入</t>
  </si>
  <si>
    <t xml:space="preserve">  金融企业资本性支出</t>
  </si>
  <si>
    <t xml:space="preserve">  其他省本级国有资本经营预算支出</t>
  </si>
  <si>
    <t>2022年国有资本经营预算省对下转移性支出执行情况表</t>
  </si>
  <si>
    <t>国有资本经营预算省对下转移性支出合计</t>
  </si>
  <si>
    <t xml:space="preserve">   解决历史遗留问题及改革成本支出</t>
  </si>
  <si>
    <t xml:space="preserve">      “三供一业”移交补助支出</t>
  </si>
  <si>
    <t xml:space="preserve">      国有企业退休人员社会化管理补助支出</t>
  </si>
  <si>
    <t>其他国有资本经营预算支出</t>
  </si>
  <si>
    <t>　 其他国有资本经营预算支出</t>
  </si>
  <si>
    <t>省级2023年国有资本经营预算收入预算表</t>
  </si>
  <si>
    <t>2023年预算数</t>
  </si>
  <si>
    <t>2023年预算数比2022年快报数</t>
  </si>
  <si>
    <t>2023年预算数（含沈抚示范区）</t>
  </si>
  <si>
    <t xml:space="preserve">      贸易企业利润收入</t>
  </si>
  <si>
    <t>省级2023年国有资本经营预算支出预算表</t>
  </si>
  <si>
    <t>2022年预算数</t>
  </si>
  <si>
    <t>2023年预算数比2022年预算数</t>
  </si>
  <si>
    <t xml:space="preserve">    其他国有企业资本金注入</t>
  </si>
  <si>
    <t xml:space="preserve">  国有企业政策性补贴</t>
  </si>
  <si>
    <t xml:space="preserve">    国有企业政策性补贴</t>
  </si>
  <si>
    <t>三、省对下转移性支出</t>
  </si>
  <si>
    <t>省本级2023年国有资本经营预算支出预算表</t>
  </si>
  <si>
    <t>解决历史遗留问题及改革成本支出</t>
  </si>
  <si>
    <t>国有企业改革成本支出</t>
  </si>
  <si>
    <t>其他解决历史遗留问题及改革成本支出</t>
  </si>
  <si>
    <t>国有企业资本金注入</t>
  </si>
  <si>
    <t>其他国有企业资本金注入</t>
  </si>
  <si>
    <t>2023年国有资本经营预算省对下转移性支出预算表</t>
  </si>
  <si>
    <t xml:space="preserve">  解决历史遗留问题及改革成本支出</t>
  </si>
  <si>
    <t xml:space="preserve">     国有企业办社会公共服务机构移交补助指出</t>
  </si>
  <si>
    <t xml:space="preserve">   国有企业退休人员社会化管理补助支出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</si>
</sst>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0.0%"/>
    <numFmt numFmtId="179" formatCode="#,##0_);[Red]\(#,##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黑体"/>
      <family val="0"/>
    </font>
    <font>
      <sz val="11"/>
      <name val="黑体"/>
      <family val="0"/>
    </font>
    <font>
      <sz val="10"/>
      <name val="Geneva"/>
      <family val="0"/>
    </font>
    <font>
      <sz val="11"/>
      <color indexed="8"/>
      <name val="黑体"/>
      <family val="0"/>
    </font>
    <font>
      <b/>
      <sz val="11"/>
      <color indexed="9"/>
      <name val="宋体"/>
      <family val="0"/>
    </font>
    <font>
      <b/>
      <sz val="10"/>
      <color indexed="9"/>
      <name val="Geneva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MS Sans Serif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name val="Times New Roman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7"/>
      <name val="Small Fonts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name val="Calibri"/>
      <family val="0"/>
    </font>
    <font>
      <sz val="11"/>
      <color theme="1"/>
      <name val="黑体"/>
      <family val="0"/>
    </font>
    <font>
      <b/>
      <sz val="11"/>
      <color theme="0"/>
      <name val="宋体"/>
      <family val="0"/>
    </font>
    <font>
      <sz val="11"/>
      <color theme="1"/>
      <name val="宋体"/>
      <family val="0"/>
    </font>
    <font>
      <b/>
      <sz val="10"/>
      <color theme="0"/>
      <name val="Geneva"/>
      <family val="0"/>
    </font>
    <font>
      <sz val="11"/>
      <name val="Cambria"/>
      <family val="0"/>
    </font>
    <font>
      <b/>
      <sz val="10"/>
      <color theme="0"/>
      <name val="宋体"/>
      <family val="0"/>
    </font>
  </fonts>
  <fills count="5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8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2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3" borderId="1" applyNumberFormat="0" applyAlignment="0" applyProtection="0"/>
    <xf numFmtId="0" fontId="0" fillId="0" borderId="0">
      <alignment/>
      <protection/>
    </xf>
    <xf numFmtId="43" fontId="0" fillId="0" borderId="0" applyFon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2" applyNumberFormat="0" applyFont="0" applyAlignment="0" applyProtection="0"/>
    <xf numFmtId="0" fontId="2" fillId="5" borderId="0" applyNumberFormat="0" applyBorder="0" applyAlignment="0" applyProtection="0"/>
    <xf numFmtId="0" fontId="13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4" borderId="2" applyNumberFormat="0" applyFont="0" applyAlignment="0" applyProtection="0"/>
    <xf numFmtId="0" fontId="0" fillId="0" borderId="0">
      <alignment vertical="center"/>
      <protection/>
    </xf>
    <xf numFmtId="0" fontId="2" fillId="12" borderId="0" applyNumberFormat="0" applyBorder="0" applyAlignment="0" applyProtection="0"/>
    <xf numFmtId="0" fontId="5" fillId="0" borderId="0">
      <alignment vertical="center"/>
      <protection/>
    </xf>
    <xf numFmtId="0" fontId="2" fillId="13" borderId="0" applyNumberFormat="0" applyBorder="0" applyAlignment="0" applyProtection="0"/>
    <xf numFmtId="0" fontId="33" fillId="0" borderId="3" applyNumberFormat="0" applyFill="0" applyAlignment="0" applyProtection="0"/>
    <xf numFmtId="0" fontId="34" fillId="1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0" fillId="0" borderId="0">
      <alignment vertical="center"/>
      <protection/>
    </xf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42" fontId="36" fillId="0" borderId="0" applyFont="0" applyFill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17" fillId="7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0" fillId="22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5" applyNumberFormat="0" applyFill="0" applyAlignment="0" applyProtection="0"/>
    <xf numFmtId="0" fontId="17" fillId="7" borderId="0" applyNumberFormat="0" applyBorder="0" applyAlignment="0" applyProtection="0"/>
    <xf numFmtId="0" fontId="39" fillId="0" borderId="6" applyNumberFormat="0" applyFill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34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5" borderId="7" applyNumberFormat="0" applyFon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4" fillId="26" borderId="0" applyNumberFormat="0" applyBorder="0" applyAlignment="0" applyProtection="0"/>
    <xf numFmtId="0" fontId="34" fillId="0" borderId="0">
      <alignment/>
      <protection/>
    </xf>
    <xf numFmtId="0" fontId="40" fillId="27" borderId="8" applyNumberFormat="0" applyAlignment="0" applyProtection="0"/>
    <xf numFmtId="43" fontId="0" fillId="0" borderId="0" applyFont="0" applyBorder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36" fillId="0" borderId="0" applyFont="0" applyFill="0" applyBorder="0" applyAlignment="0" applyProtection="0"/>
    <xf numFmtId="0" fontId="43" fillId="30" borderId="0" applyNumberFormat="0" applyBorder="0" applyAlignment="0" applyProtection="0"/>
    <xf numFmtId="0" fontId="17" fillId="7" borderId="0" applyNumberFormat="0" applyBorder="0" applyAlignment="0" applyProtection="0"/>
    <xf numFmtId="0" fontId="34" fillId="31" borderId="0" applyNumberFormat="0" applyBorder="0" applyAlignment="0" applyProtection="0"/>
    <xf numFmtId="0" fontId="44" fillId="32" borderId="8" applyNumberFormat="0" applyAlignment="0" applyProtection="0"/>
    <xf numFmtId="0" fontId="21" fillId="22" borderId="9" applyNumberFormat="0" applyAlignment="0" applyProtection="0"/>
    <xf numFmtId="41" fontId="36" fillId="0" borderId="0" applyFont="0" applyFill="0" applyBorder="0" applyAlignment="0" applyProtection="0"/>
    <xf numFmtId="0" fontId="0" fillId="0" borderId="0">
      <alignment/>
      <protection/>
    </xf>
    <xf numFmtId="0" fontId="24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33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  <xf numFmtId="0" fontId="34" fillId="3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47" fillId="35" borderId="12" applyNumberFormat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48" fillId="0" borderId="13" applyNumberFormat="0" applyFill="0" applyAlignment="0" applyProtection="0"/>
    <xf numFmtId="0" fontId="0" fillId="0" borderId="0">
      <alignment/>
      <protection/>
    </xf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9" fillId="3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7" borderId="0" applyNumberFormat="0" applyBorder="0" applyAlignment="0" applyProtection="0"/>
    <xf numFmtId="0" fontId="35" fillId="41" borderId="0" applyNumberFormat="0" applyBorder="0" applyAlignment="0" applyProtection="0"/>
    <xf numFmtId="0" fontId="0" fillId="0" borderId="0" applyProtection="0">
      <alignment vertical="center"/>
    </xf>
    <xf numFmtId="0" fontId="34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43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46" borderId="0" applyNumberFormat="0" applyBorder="0" applyAlignment="0" applyProtection="0"/>
    <xf numFmtId="0" fontId="27" fillId="1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0">
      <alignment vertical="center"/>
      <protection/>
    </xf>
    <xf numFmtId="0" fontId="17" fillId="7" borderId="0" applyNumberFormat="0" applyBorder="0" applyAlignment="0" applyProtection="0"/>
    <xf numFmtId="0" fontId="51" fillId="32" borderId="15" applyNumberFormat="0" applyAlignment="0" applyProtection="0"/>
    <xf numFmtId="0" fontId="16" fillId="13" borderId="0" applyNumberFormat="0" applyBorder="0" applyAlignment="0" applyProtection="0"/>
    <xf numFmtId="0" fontId="15" fillId="9" borderId="0" applyNumberFormat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11" fillId="4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4" fillId="0" borderId="5" applyNumberFormat="0" applyFill="0" applyAlignment="0" applyProtection="0"/>
    <xf numFmtId="43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4" fontId="13" fillId="0" borderId="0" applyFont="0" applyFill="0" applyBorder="0" applyAlignment="0" applyProtection="0"/>
    <xf numFmtId="0" fontId="2" fillId="22" borderId="0" applyNumberFormat="0" applyBorder="0" applyAlignment="0" applyProtection="0"/>
    <xf numFmtId="0" fontId="0" fillId="0" borderId="0">
      <alignment/>
      <protection/>
    </xf>
    <xf numFmtId="0" fontId="11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20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/>
      <protection/>
    </xf>
    <xf numFmtId="0" fontId="35" fillId="49" borderId="0" applyNumberFormat="0" applyBorder="0" applyAlignment="0" applyProtection="0"/>
    <xf numFmtId="37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34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59" applyFont="1" applyFill="1" applyBorder="1" applyAlignment="1">
      <alignment/>
      <protection/>
    </xf>
    <xf numFmtId="0" fontId="3" fillId="0" borderId="0" xfId="222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vertical="center"/>
      <protection/>
    </xf>
    <xf numFmtId="0" fontId="1" fillId="0" borderId="0" xfId="59" applyFont="1" applyFill="1" applyBorder="1" applyAlignment="1">
      <alignment horizontal="right" vertical="center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center" vertical="center"/>
      <protection/>
    </xf>
    <xf numFmtId="0" fontId="1" fillId="0" borderId="17" xfId="59" applyFont="1" applyFill="1" applyBorder="1" applyAlignment="1">
      <alignment horizontal="left" vertical="center" wrapText="1"/>
      <protection/>
    </xf>
    <xf numFmtId="176" fontId="4" fillId="0" borderId="17" xfId="59" applyNumberFormat="1" applyFont="1" applyFill="1" applyBorder="1" applyAlignment="1">
      <alignment vertical="center"/>
      <protection/>
    </xf>
    <xf numFmtId="176" fontId="52" fillId="0" borderId="17" xfId="59" applyNumberFormat="1" applyFont="1" applyFill="1" applyBorder="1" applyAlignment="1">
      <alignment horizontal="right" vertical="center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49" fontId="2" fillId="0" borderId="17" xfId="59" applyNumberFormat="1" applyFont="1" applyFill="1" applyBorder="1" applyAlignment="1">
      <alignment horizontal="left" vertical="center" indent="1"/>
      <protection/>
    </xf>
    <xf numFmtId="0" fontId="5" fillId="0" borderId="0" xfId="59" applyFont="1" applyFill="1" applyBorder="1" applyAlignment="1">
      <alignment/>
      <protection/>
    </xf>
    <xf numFmtId="0" fontId="5" fillId="50" borderId="0" xfId="59" applyFont="1" applyFill="1" applyBorder="1" applyAlignment="1">
      <alignment/>
      <protection/>
    </xf>
    <xf numFmtId="0" fontId="3" fillId="0" borderId="0" xfId="59" applyFont="1" applyFill="1" applyBorder="1" applyAlignment="1">
      <alignment horizontal="center" vertical="center"/>
      <protection/>
    </xf>
    <xf numFmtId="0" fontId="1" fillId="50" borderId="0" xfId="59" applyFont="1" applyFill="1" applyBorder="1" applyAlignment="1">
      <alignment horizontal="right" vertical="center"/>
      <protection/>
    </xf>
    <xf numFmtId="0" fontId="1" fillId="50" borderId="17" xfId="59" applyFont="1" applyFill="1" applyBorder="1" applyAlignment="1">
      <alignment horizontal="center" vertical="center" wrapText="1"/>
      <protection/>
    </xf>
    <xf numFmtId="0" fontId="1" fillId="50" borderId="17" xfId="59" applyFont="1" applyFill="1" applyBorder="1" applyAlignment="1">
      <alignment horizontal="center" vertical="center"/>
      <protection/>
    </xf>
    <xf numFmtId="176" fontId="1" fillId="50" borderId="17" xfId="130" applyNumberFormat="1" applyFont="1" applyFill="1" applyBorder="1" applyAlignment="1">
      <alignment horizontal="right" vertical="center"/>
    </xf>
    <xf numFmtId="0" fontId="1" fillId="0" borderId="17" xfId="59" applyFont="1" applyFill="1" applyBorder="1" applyAlignment="1">
      <alignment horizontal="left" vertical="center" wrapText="1" indent="1"/>
      <protection/>
    </xf>
    <xf numFmtId="176" fontId="1" fillId="50" borderId="17" xfId="193" applyNumberFormat="1" applyFont="1" applyFill="1" applyBorder="1" applyAlignment="1">
      <alignment horizontal="right" vertical="center"/>
      <protection/>
    </xf>
    <xf numFmtId="176" fontId="1" fillId="0" borderId="17" xfId="130" applyNumberFormat="1" applyFont="1" applyFill="1" applyBorder="1" applyAlignment="1">
      <alignment horizontal="right" vertical="center"/>
    </xf>
    <xf numFmtId="0" fontId="1" fillId="0" borderId="17" xfId="59" applyFont="1" applyFill="1" applyBorder="1" applyAlignment="1">
      <alignment horizontal="left" vertical="center" wrapText="1" indent="2"/>
      <protection/>
    </xf>
    <xf numFmtId="176" fontId="1" fillId="0" borderId="17" xfId="193" applyNumberFormat="1" applyFont="1" applyFill="1" applyBorder="1" applyAlignment="1">
      <alignment horizontal="right" vertical="center"/>
      <protection/>
    </xf>
    <xf numFmtId="3" fontId="1" fillId="0" borderId="17" xfId="59" applyNumberFormat="1" applyFont="1" applyFill="1" applyBorder="1" applyAlignment="1">
      <alignment horizontal="left" vertical="center" indent="2"/>
      <protection/>
    </xf>
    <xf numFmtId="3" fontId="1" fillId="0" borderId="17" xfId="75" applyNumberFormat="1" applyFont="1" applyFill="1" applyBorder="1" applyAlignment="1">
      <alignment horizontal="left" vertical="center" indent="2"/>
      <protection/>
    </xf>
    <xf numFmtId="3" fontId="1" fillId="0" borderId="17" xfId="75" applyNumberFormat="1" applyFont="1" applyFill="1" applyBorder="1" applyAlignment="1">
      <alignment vertical="center"/>
      <protection/>
    </xf>
    <xf numFmtId="3" fontId="1" fillId="0" borderId="17" xfId="59" applyNumberFormat="1" applyFont="1" applyFill="1" applyBorder="1" applyAlignment="1">
      <alignment horizontal="left" vertical="center" indent="1"/>
      <protection/>
    </xf>
    <xf numFmtId="177" fontId="1" fillId="0" borderId="0" xfId="18" applyNumberFormat="1" applyFont="1" applyFill="1" applyAlignment="1">
      <alignment horizontal="left" vertical="center" wrapText="1"/>
    </xf>
    <xf numFmtId="0" fontId="1" fillId="0" borderId="17" xfId="75" applyFont="1" applyFill="1" applyBorder="1" applyAlignment="1">
      <alignment horizontal="center" vertical="center" wrapText="1"/>
      <protection/>
    </xf>
    <xf numFmtId="178" fontId="1" fillId="50" borderId="17" xfId="13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/>
    </xf>
    <xf numFmtId="178" fontId="1" fillId="0" borderId="17" xfId="130" applyNumberFormat="1" applyFont="1" applyFill="1" applyBorder="1" applyAlignment="1">
      <alignment horizontal="right" vertical="center"/>
    </xf>
    <xf numFmtId="0" fontId="1" fillId="0" borderId="0" xfId="59" applyFont="1" applyFill="1" applyBorder="1" applyAlignment="1">
      <alignment/>
      <protection/>
    </xf>
    <xf numFmtId="0" fontId="5" fillId="0" borderId="0" xfId="193" applyFont="1" applyFill="1" applyBorder="1" applyAlignment="1">
      <alignment/>
      <protection/>
    </xf>
    <xf numFmtId="0" fontId="5" fillId="50" borderId="0" xfId="193" applyFont="1" applyFill="1" applyBorder="1" applyAlignment="1">
      <alignment/>
      <protection/>
    </xf>
    <xf numFmtId="179" fontId="34" fillId="0" borderId="0" xfId="193" applyNumberFormat="1" applyFont="1" applyFill="1" applyBorder="1" applyAlignment="1">
      <alignment/>
      <protection/>
    </xf>
    <xf numFmtId="0" fontId="3" fillId="0" borderId="0" xfId="193" applyFont="1" applyFill="1" applyBorder="1" applyAlignment="1">
      <alignment horizontal="center" vertical="center"/>
      <protection/>
    </xf>
    <xf numFmtId="0" fontId="1" fillId="0" borderId="0" xfId="193" applyFont="1" applyFill="1" applyBorder="1" applyAlignment="1">
      <alignment vertical="center"/>
      <protection/>
    </xf>
    <xf numFmtId="0" fontId="1" fillId="50" borderId="0" xfId="193" applyFont="1" applyFill="1" applyBorder="1" applyAlignment="1">
      <alignment horizontal="right" vertical="center"/>
      <protection/>
    </xf>
    <xf numFmtId="0" fontId="1" fillId="0" borderId="0" xfId="193" applyFont="1" applyFill="1" applyBorder="1" applyAlignment="1">
      <alignment horizontal="right" vertical="center"/>
      <protection/>
    </xf>
    <xf numFmtId="0" fontId="1" fillId="0" borderId="17" xfId="193" applyFont="1" applyFill="1" applyBorder="1" applyAlignment="1">
      <alignment horizontal="center" vertical="center" wrapText="1"/>
      <protection/>
    </xf>
    <xf numFmtId="0" fontId="1" fillId="50" borderId="17" xfId="77" applyFont="1" applyFill="1" applyBorder="1" applyAlignment="1">
      <alignment horizontal="center" vertical="center" wrapText="1"/>
      <protection/>
    </xf>
    <xf numFmtId="0" fontId="1" fillId="0" borderId="17" xfId="77" applyFont="1" applyFill="1" applyBorder="1" applyAlignment="1">
      <alignment horizontal="center" vertical="center"/>
      <protection/>
    </xf>
    <xf numFmtId="0" fontId="1" fillId="0" borderId="17" xfId="193" applyFont="1" applyFill="1" applyBorder="1" applyAlignment="1">
      <alignment horizontal="left" vertical="center" wrapText="1"/>
      <protection/>
    </xf>
    <xf numFmtId="0" fontId="1" fillId="0" borderId="17" xfId="75" applyFont="1" applyFill="1" applyBorder="1" applyAlignment="1">
      <alignment horizontal="left" vertical="center" wrapText="1"/>
      <protection/>
    </xf>
    <xf numFmtId="3" fontId="1" fillId="0" borderId="17" xfId="75" applyNumberFormat="1" applyFont="1" applyFill="1" applyBorder="1" applyAlignment="1">
      <alignment horizontal="left" vertical="center"/>
      <protection/>
    </xf>
    <xf numFmtId="176" fontId="4" fillId="50" borderId="17" xfId="130" applyNumberFormat="1" applyFont="1" applyFill="1" applyBorder="1" applyAlignment="1">
      <alignment horizontal="right" vertical="center"/>
    </xf>
    <xf numFmtId="0" fontId="4" fillId="0" borderId="17" xfId="193" applyFont="1" applyFill="1" applyBorder="1" applyAlignment="1">
      <alignment horizontal="center" vertical="center" wrapText="1"/>
      <protection/>
    </xf>
    <xf numFmtId="0" fontId="5" fillId="50" borderId="0" xfId="75" applyFont="1" applyFill="1" applyBorder="1" applyAlignment="1">
      <alignment/>
      <protection/>
    </xf>
    <xf numFmtId="179" fontId="1" fillId="0" borderId="0" xfId="193" applyNumberFormat="1" applyFont="1" applyFill="1" applyBorder="1" applyAlignment="1">
      <alignment horizontal="right" vertical="center"/>
      <protection/>
    </xf>
    <xf numFmtId="179" fontId="1" fillId="0" borderId="17" xfId="75" applyNumberFormat="1" applyFont="1" applyFill="1" applyBorder="1" applyAlignment="1">
      <alignment horizontal="center" vertical="center" wrapText="1"/>
      <protection/>
    </xf>
    <xf numFmtId="179" fontId="1" fillId="50" borderId="17" xfId="193" applyNumberFormat="1" applyFont="1" applyFill="1" applyBorder="1" applyAlignment="1">
      <alignment horizontal="right" vertical="center"/>
      <protection/>
    </xf>
    <xf numFmtId="178" fontId="4" fillId="50" borderId="17" xfId="130" applyNumberFormat="1" applyFont="1" applyFill="1" applyBorder="1" applyAlignment="1">
      <alignment horizontal="right" vertical="center"/>
    </xf>
    <xf numFmtId="179" fontId="4" fillId="50" borderId="17" xfId="193" applyNumberFormat="1" applyFont="1" applyFill="1" applyBorder="1" applyAlignment="1">
      <alignment horizontal="right" vertical="center"/>
      <protection/>
    </xf>
    <xf numFmtId="0" fontId="53" fillId="0" borderId="0" xfId="0" applyFont="1" applyFill="1" applyBorder="1" applyAlignment="1">
      <alignment/>
    </xf>
    <xf numFmtId="0" fontId="5" fillId="0" borderId="0" xfId="75" applyFont="1" applyFill="1" applyBorder="1" applyAlignment="1">
      <alignment/>
      <protection/>
    </xf>
    <xf numFmtId="179" fontId="5" fillId="0" borderId="0" xfId="75" applyNumberFormat="1" applyFont="1" applyFill="1" applyBorder="1" applyAlignment="1">
      <alignment/>
      <protection/>
    </xf>
    <xf numFmtId="0" fontId="3" fillId="0" borderId="0" xfId="75" applyFont="1" applyFill="1" applyBorder="1" applyAlignment="1">
      <alignment horizontal="center" vertical="center"/>
      <protection/>
    </xf>
    <xf numFmtId="0" fontId="1" fillId="0" borderId="0" xfId="75" applyFont="1" applyFill="1" applyBorder="1" applyAlignment="1">
      <alignment vertical="center"/>
      <protection/>
    </xf>
    <xf numFmtId="0" fontId="54" fillId="50" borderId="0" xfId="52" applyFont="1" applyFill="1" applyBorder="1" applyAlignment="1">
      <alignment/>
      <protection/>
    </xf>
    <xf numFmtId="0" fontId="1" fillId="0" borderId="0" xfId="75" applyFont="1" applyFill="1" applyBorder="1" applyAlignment="1">
      <alignment horizontal="right" vertical="center"/>
      <protection/>
    </xf>
    <xf numFmtId="0" fontId="1" fillId="0" borderId="17" xfId="75" applyFont="1" applyFill="1" applyBorder="1" applyAlignment="1">
      <alignment horizontal="center" vertical="center"/>
      <protection/>
    </xf>
    <xf numFmtId="0" fontId="1" fillId="0" borderId="17" xfId="52" applyFont="1" applyFill="1" applyBorder="1" applyAlignment="1">
      <alignment horizontal="left" vertical="center" wrapText="1"/>
      <protection/>
    </xf>
    <xf numFmtId="176" fontId="1" fillId="50" borderId="17" xfId="109" applyNumberFormat="1" applyFont="1" applyFill="1" applyBorder="1" applyAlignment="1">
      <alignment horizontal="right" vertical="center"/>
      <protection/>
    </xf>
    <xf numFmtId="0" fontId="1" fillId="0" borderId="17" xfId="52" applyFont="1" applyFill="1" applyBorder="1" applyAlignment="1">
      <alignment vertical="center"/>
      <protection/>
    </xf>
    <xf numFmtId="0" fontId="1" fillId="0" borderId="17" xfId="59" applyFont="1" applyFill="1" applyBorder="1" applyAlignment="1">
      <alignment vertical="center" wrapText="1"/>
      <protection/>
    </xf>
    <xf numFmtId="176" fontId="1" fillId="0" borderId="17" xfId="52" applyNumberFormat="1" applyFont="1" applyFill="1" applyBorder="1" applyAlignment="1">
      <alignment horizontal="right" vertical="center"/>
      <protection/>
    </xf>
    <xf numFmtId="176" fontId="2" fillId="0" borderId="17" xfId="59" applyNumberFormat="1" applyFont="1" applyFill="1" applyBorder="1" applyAlignment="1">
      <alignment horizontal="right" vertical="center"/>
      <protection/>
    </xf>
    <xf numFmtId="176" fontId="1" fillId="0" borderId="17" xfId="109" applyNumberFormat="1" applyFont="1" applyFill="1" applyBorder="1" applyAlignment="1">
      <alignment horizontal="right" vertical="center"/>
      <protection/>
    </xf>
    <xf numFmtId="0" fontId="1" fillId="0" borderId="17" xfId="52" applyFont="1" applyFill="1" applyBorder="1" applyAlignment="1">
      <alignment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176" fontId="4" fillId="50" borderId="17" xfId="109" applyNumberFormat="1" applyFont="1" applyFill="1" applyBorder="1" applyAlignment="1">
      <alignment horizontal="right" vertical="center"/>
      <protection/>
    </xf>
    <xf numFmtId="177" fontId="1" fillId="0" borderId="19" xfId="18" applyNumberFormat="1" applyFont="1" applyFill="1" applyBorder="1" applyAlignment="1">
      <alignment horizontal="left" vertical="center" wrapText="1"/>
    </xf>
    <xf numFmtId="178" fontId="1" fillId="50" borderId="17" xfId="109" applyNumberFormat="1" applyFont="1" applyFill="1" applyBorder="1" applyAlignment="1">
      <alignment horizontal="right" vertical="center"/>
      <protection/>
    </xf>
    <xf numFmtId="179" fontId="1" fillId="50" borderId="17" xfId="52" applyNumberFormat="1" applyFont="1" applyFill="1" applyBorder="1" applyAlignment="1">
      <alignment horizontal="right" vertical="center"/>
      <protection/>
    </xf>
    <xf numFmtId="178" fontId="1" fillId="0" borderId="17" xfId="109" applyNumberFormat="1" applyFont="1" applyFill="1" applyBorder="1" applyAlignment="1">
      <alignment horizontal="right" vertical="center"/>
      <protection/>
    </xf>
    <xf numFmtId="179" fontId="2" fillId="0" borderId="17" xfId="59" applyNumberFormat="1" applyFont="1" applyFill="1" applyBorder="1" applyAlignment="1">
      <alignment horizontal="right" vertical="center"/>
      <protection/>
    </xf>
    <xf numFmtId="179" fontId="1" fillId="0" borderId="17" xfId="52" applyNumberFormat="1" applyFont="1" applyFill="1" applyBorder="1" applyAlignment="1">
      <alignment horizontal="right" vertical="center"/>
      <protection/>
    </xf>
    <xf numFmtId="178" fontId="4" fillId="50" borderId="17" xfId="109" applyNumberFormat="1" applyFont="1" applyFill="1" applyBorder="1" applyAlignment="1">
      <alignment horizontal="right" vertical="center"/>
      <protection/>
    </xf>
    <xf numFmtId="179" fontId="4" fillId="50" borderId="17" xfId="52" applyNumberFormat="1" applyFont="1" applyFill="1" applyBorder="1" applyAlignment="1">
      <alignment horizontal="right" vertical="center"/>
      <protection/>
    </xf>
    <xf numFmtId="179" fontId="55" fillId="0" borderId="0" xfId="52" applyNumberFormat="1" applyFont="1" applyFill="1" applyBorder="1" applyAlignment="1">
      <alignment/>
      <protection/>
    </xf>
    <xf numFmtId="0" fontId="3" fillId="50" borderId="0" xfId="222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right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left" vertical="center" wrapText="1"/>
      <protection/>
    </xf>
    <xf numFmtId="176" fontId="4" fillId="0" borderId="17" xfId="59" applyNumberFormat="1" applyFont="1" applyFill="1" applyBorder="1" applyAlignment="1">
      <alignment horizontal="right" vertical="center"/>
      <protection/>
    </xf>
    <xf numFmtId="176" fontId="1" fillId="0" borderId="17" xfId="59" applyNumberFormat="1" applyFont="1" applyFill="1" applyBorder="1" applyAlignment="1">
      <alignment horizontal="right" vertical="center"/>
      <protection/>
    </xf>
    <xf numFmtId="49" fontId="2" fillId="0" borderId="17" xfId="59" applyNumberFormat="1" applyFont="1" applyFill="1" applyBorder="1" applyAlignment="1">
      <alignment horizontal="left" vertical="center"/>
      <protection/>
    </xf>
    <xf numFmtId="49" fontId="1" fillId="0" borderId="17" xfId="59" applyNumberFormat="1" applyFont="1" applyFill="1" applyBorder="1" applyAlignment="1">
      <alignment horizontal="left" vertical="center" wrapText="1" inden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/>
      <protection/>
    </xf>
    <xf numFmtId="0" fontId="1" fillId="50" borderId="0" xfId="52" applyFont="1" applyFill="1" applyBorder="1" applyAlignment="1">
      <alignment horizontal="right" vertical="center"/>
      <protection/>
    </xf>
    <xf numFmtId="0" fontId="56" fillId="50" borderId="0" xfId="52" applyFont="1" applyFill="1" applyBorder="1" applyAlignment="1">
      <alignment/>
      <protection/>
    </xf>
    <xf numFmtId="0" fontId="57" fillId="0" borderId="0" xfId="52" applyFont="1" applyFill="1" applyBorder="1" applyAlignment="1">
      <alignment horizontal="right" vertical="center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1" fillId="50" borderId="17" xfId="57" applyFont="1" applyFill="1" applyBorder="1" applyAlignment="1">
      <alignment horizontal="center" vertical="center" wrapText="1"/>
      <protection/>
    </xf>
    <xf numFmtId="0" fontId="1" fillId="0" borderId="17" xfId="57" applyFont="1" applyFill="1" applyBorder="1" applyAlignment="1">
      <alignment horizontal="center" vertical="center"/>
      <protection/>
    </xf>
    <xf numFmtId="176" fontId="1" fillId="50" borderId="17" xfId="18" applyNumberFormat="1" applyFont="1" applyFill="1" applyBorder="1" applyAlignment="1">
      <alignment horizontal="right" vertical="center"/>
    </xf>
    <xf numFmtId="176" fontId="1" fillId="0" borderId="17" xfId="18" applyNumberFormat="1" applyFont="1" applyFill="1" applyBorder="1" applyAlignment="1">
      <alignment horizontal="right" vertical="center"/>
    </xf>
    <xf numFmtId="3" fontId="1" fillId="0" borderId="17" xfId="52" applyNumberFormat="1" applyFont="1" applyFill="1" applyBorder="1" applyAlignment="1">
      <alignment horizontal="left" vertical="center"/>
      <protection/>
    </xf>
    <xf numFmtId="176" fontId="1" fillId="50" borderId="17" xfId="52" applyNumberFormat="1" applyFont="1" applyFill="1" applyBorder="1" applyAlignment="1">
      <alignment horizontal="right" vertical="center"/>
      <protection/>
    </xf>
    <xf numFmtId="3" fontId="1" fillId="0" borderId="17" xfId="98" applyNumberFormat="1" applyFont="1" applyFill="1" applyBorder="1" applyAlignment="1">
      <alignment horizontal="left" vertical="center" indent="1"/>
      <protection/>
    </xf>
    <xf numFmtId="3" fontId="1" fillId="0" borderId="17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/>
      <protection/>
    </xf>
    <xf numFmtId="0" fontId="5" fillId="50" borderId="0" xfId="52" applyFont="1" applyFill="1" applyBorder="1" applyAlignment="1">
      <alignment/>
      <protection/>
    </xf>
    <xf numFmtId="0" fontId="56" fillId="50" borderId="0" xfId="52" applyFont="1" applyFill="1" applyBorder="1" applyAlignment="1">
      <alignment/>
      <protection/>
    </xf>
    <xf numFmtId="178" fontId="1" fillId="0" borderId="17" xfId="18" applyNumberFormat="1" applyFont="1" applyFill="1" applyBorder="1" applyAlignment="1">
      <alignment horizontal="right" vertical="center"/>
    </xf>
    <xf numFmtId="179" fontId="1" fillId="0" borderId="17" xfId="18" applyNumberFormat="1" applyFont="1" applyFill="1" applyBorder="1" applyAlignment="1">
      <alignment horizontal="right" vertical="center"/>
    </xf>
    <xf numFmtId="0" fontId="9" fillId="0" borderId="0" xfId="52" applyFont="1" applyFill="1" applyBorder="1" applyAlignment="1">
      <alignment vertical="center"/>
      <protection/>
    </xf>
    <xf numFmtId="0" fontId="58" fillId="50" borderId="0" xfId="52" applyFont="1" applyFill="1" applyBorder="1" applyAlignment="1">
      <alignment/>
      <protection/>
    </xf>
    <xf numFmtId="0" fontId="1" fillId="0" borderId="0" xfId="52" applyFont="1" applyFill="1" applyBorder="1" applyAlignment="1">
      <alignment horizontal="right" vertical="center"/>
      <protection/>
    </xf>
    <xf numFmtId="3" fontId="1" fillId="0" borderId="17" xfId="59" applyNumberFormat="1" applyFont="1" applyFill="1" applyBorder="1" applyAlignment="1">
      <alignment horizontal="left" vertical="center"/>
      <protection/>
    </xf>
    <xf numFmtId="3" fontId="1" fillId="0" borderId="17" xfId="59" applyNumberFormat="1" applyFont="1" applyFill="1" applyBorder="1" applyAlignment="1">
      <alignment vertical="center"/>
      <protection/>
    </xf>
    <xf numFmtId="176" fontId="1" fillId="50" borderId="17" xfId="59" applyNumberFormat="1" applyFont="1" applyFill="1" applyBorder="1" applyAlignment="1">
      <alignment horizontal="right" vertical="center"/>
      <protection/>
    </xf>
    <xf numFmtId="176" fontId="4" fillId="50" borderId="17" xfId="18" applyNumberFormat="1" applyFont="1" applyFill="1" applyBorder="1" applyAlignment="1">
      <alignment horizontal="right" vertical="center"/>
    </xf>
    <xf numFmtId="176" fontId="4" fillId="0" borderId="17" xfId="18" applyNumberFormat="1" applyFont="1" applyFill="1" applyBorder="1" applyAlignment="1">
      <alignment horizontal="right" vertical="center"/>
    </xf>
    <xf numFmtId="178" fontId="4" fillId="0" borderId="17" xfId="18" applyNumberFormat="1" applyFont="1" applyFill="1" applyBorder="1" applyAlignment="1">
      <alignment horizontal="right" vertical="center"/>
    </xf>
    <xf numFmtId="179" fontId="4" fillId="0" borderId="17" xfId="18" applyNumberFormat="1" applyFont="1" applyFill="1" applyBorder="1" applyAlignment="1">
      <alignment horizontal="right" vertical="center"/>
    </xf>
    <xf numFmtId="0" fontId="34" fillId="0" borderId="0" xfId="177" applyFont="1" applyFill="1" applyBorder="1" applyAlignment="1">
      <alignment/>
      <protection/>
    </xf>
    <xf numFmtId="0" fontId="34" fillId="0" borderId="0" xfId="52" applyFont="1" applyFill="1" applyBorder="1" applyAlignment="1">
      <alignment/>
      <protection/>
    </xf>
    <xf numFmtId="0" fontId="3" fillId="0" borderId="0" xfId="177" applyFont="1" applyFill="1" applyBorder="1" applyAlignment="1">
      <alignment horizontal="center" vertical="center"/>
      <protection/>
    </xf>
    <xf numFmtId="0" fontId="9" fillId="0" borderId="0" xfId="177" applyFont="1" applyFill="1" applyBorder="1" applyAlignment="1">
      <alignment vertical="center"/>
      <protection/>
    </xf>
    <xf numFmtId="0" fontId="9" fillId="50" borderId="0" xfId="177" applyFont="1" applyFill="1" applyBorder="1" applyAlignment="1">
      <alignment vertical="center"/>
      <protection/>
    </xf>
    <xf numFmtId="0" fontId="1" fillId="0" borderId="0" xfId="177" applyFont="1" applyFill="1" applyBorder="1" applyAlignment="1">
      <alignment horizontal="right" vertical="center"/>
      <protection/>
    </xf>
    <xf numFmtId="0" fontId="1" fillId="0" borderId="17" xfId="177" applyFont="1" applyFill="1" applyBorder="1" applyAlignment="1">
      <alignment horizontal="center" vertical="center" wrapText="1"/>
      <protection/>
    </xf>
    <xf numFmtId="176" fontId="2" fillId="50" borderId="17" xfId="59" applyNumberFormat="1" applyFont="1" applyFill="1" applyBorder="1" applyAlignment="1">
      <alignment horizontal="right" vertical="center"/>
      <protection/>
    </xf>
    <xf numFmtId="176" fontId="4" fillId="0" borderId="17" xfId="109" applyNumberFormat="1" applyFont="1" applyFill="1" applyBorder="1" applyAlignment="1">
      <alignment horizontal="right" vertical="center"/>
      <protection/>
    </xf>
    <xf numFmtId="176" fontId="1" fillId="50" borderId="17" xfId="177" applyNumberFormat="1" applyFont="1" applyFill="1" applyBorder="1" applyAlignment="1">
      <alignment horizontal="right" vertical="center"/>
      <protection/>
    </xf>
    <xf numFmtId="176" fontId="1" fillId="0" borderId="17" xfId="177" applyNumberFormat="1" applyFont="1" applyFill="1" applyBorder="1" applyAlignment="1">
      <alignment horizontal="right" vertical="center"/>
      <protection/>
    </xf>
    <xf numFmtId="176" fontId="1" fillId="0" borderId="17" xfId="242" applyNumberFormat="1" applyFont="1" applyFill="1" applyBorder="1" applyAlignment="1">
      <alignment horizontal="right" vertical="center"/>
      <protection/>
    </xf>
    <xf numFmtId="178" fontId="4" fillId="0" borderId="17" xfId="109" applyNumberFormat="1" applyFont="1" applyFill="1" applyBorder="1" applyAlignment="1">
      <alignment horizontal="right" vertical="center"/>
      <protection/>
    </xf>
    <xf numFmtId="176" fontId="4" fillId="50" borderId="17" xfId="177" applyNumberFormat="1" applyFont="1" applyFill="1" applyBorder="1" applyAlignment="1">
      <alignment horizontal="right" vertical="center"/>
      <protection/>
    </xf>
  </cellXfs>
  <cellStyles count="229">
    <cellStyle name="Normal" xfId="0"/>
    <cellStyle name="强调文字颜色 1 2" xfId="15"/>
    <cellStyle name="检查单元格 2" xfId="16"/>
    <cellStyle name="常规_工作用基金最新！！（12.17-政府性基金预算）2018年人代会草案" xfId="17"/>
    <cellStyle name="千位分隔 2 2" xfId="18"/>
    <cellStyle name="常规_省本级2004年快报及2005年预算（平衡部分） 3" xfId="19"/>
    <cellStyle name="千位分隔 4" xfId="20"/>
    <cellStyle name="20% - 强调文字颜色 2 3" xfId="21"/>
    <cellStyle name="注释 3" xfId="22"/>
    <cellStyle name="40% - 强调文字颜色 1 2" xfId="23"/>
    <cellStyle name="普通_97-917" xfId="24"/>
    <cellStyle name="60% - 强调文字颜色 1 2" xfId="25"/>
    <cellStyle name="_ET_STYLE_NoName_00__2017年人代会草案国库2_2018年人代会草案（曹12.17）" xfId="26"/>
    <cellStyle name="好_体制2-2018年人代会草案给人大（报综合）" xfId="27"/>
    <cellStyle name="千位分隔 2" xfId="28"/>
    <cellStyle name="好___2018年人代会草案（草案1.8）__" xfId="29"/>
    <cellStyle name="20% - 强调文字颜色 1 2" xfId="30"/>
    <cellStyle name="20% - 强调文字颜色 2 2" xfId="31"/>
    <cellStyle name="40% - 强调文字颜色 5 3" xfId="32"/>
    <cellStyle name="40% - 强调文字颜色 1 3" xfId="33"/>
    <cellStyle name="20% - 强调文字颜色 5 2" xfId="34"/>
    <cellStyle name="常规_省本级2004年快报及2005年预算（平衡部分）" xfId="35"/>
    <cellStyle name="差_2018年人代会草案（曹12.17）" xfId="36"/>
    <cellStyle name="常规_工作用基金最新！！（12.17-政府性基金预算）2018年人代会草案 2" xfId="37"/>
    <cellStyle name="常规 2 2 2" xfId="38"/>
    <cellStyle name="强调文字颜色 5 2" xfId="39"/>
    <cellStyle name="千位分隔 5" xfId="40"/>
    <cellStyle name="_ET_STYLE_NoName_00__体制2-2018年人代会草案给人大（报综合）" xfId="41"/>
    <cellStyle name="_ET_STYLE_NoName_00__2017年人代会草案国库2___2018年人代会草案（1.10）__" xfId="42"/>
    <cellStyle name="常规_国库2018年人代会草案" xfId="43"/>
    <cellStyle name="常规_社保草案" xfId="44"/>
    <cellStyle name="好_2017年人代会草案国库1" xfId="45"/>
    <cellStyle name="常规_第一批计划" xfId="46"/>
    <cellStyle name="_ET_STYLE_NoName_00__2017年人代会草案国库2_社保草案" xfId="47"/>
    <cellStyle name="40% - 强调文字颜色 2 2" xfId="48"/>
    <cellStyle name="20% - 强调文字颜色 6 3" xfId="49"/>
    <cellStyle name="_ET_STYLE_NoName_00__社保草案_体制2-2018年人代会草案给人大（报综合）" xfId="50"/>
    <cellStyle name="常规_附件2-2017年草案新增2张债务表" xfId="51"/>
    <cellStyle name="常规_2018年人代会草案---国有资本经营预算（20171211 2 2" xfId="52"/>
    <cellStyle name="差_体制1-2018年人代会草案给人大（报综合）" xfId="53"/>
    <cellStyle name="常规_2007年预算草案" xfId="54"/>
    <cellStyle name="20% - 强调文字颜色 4 2" xfId="55"/>
    <cellStyle name="标题 4 2" xfId="56"/>
    <cellStyle name="常规_2012年报人代会20张表-表样 2 2" xfId="57"/>
    <cellStyle name="警告文本 2" xfId="58"/>
    <cellStyle name="常规 17" xfId="59"/>
    <cellStyle name="常规_国库2018年人代会草案 2" xfId="60"/>
    <cellStyle name="40% - 强调文字颜色 3 2" xfId="61"/>
    <cellStyle name="百分比 2 2" xfId="62"/>
    <cellStyle name="常规_2012年报人代会20张表-表样 4 2" xfId="63"/>
    <cellStyle name="千位_1" xfId="64"/>
    <cellStyle name="差_2017年人代会草案国库2" xfId="65"/>
    <cellStyle name="20% - 强调文字颜色 4 3" xfId="66"/>
    <cellStyle name="标题 5" xfId="67"/>
    <cellStyle name="常规_（11月12日）2011年全省财政收入预算（2000亿元）" xfId="68"/>
    <cellStyle name="好_社保草案" xfId="69"/>
    <cellStyle name="_ET_STYLE_NoName_00__2018年人代会草案（草稿支出1.2）_体制1-2018年人代会草案给人大（报综合）" xfId="70"/>
    <cellStyle name="常规_省本级2004年快报及2005年预算（平衡部分） 2" xfId="71"/>
    <cellStyle name="60% - 强调文字颜色 4 2" xfId="72"/>
    <cellStyle name="警告文本" xfId="73"/>
    <cellStyle name="注释 2" xfId="74"/>
    <cellStyle name="常规 4 2" xfId="75"/>
    <cellStyle name="40% - 强调文字颜色 6 2" xfId="76"/>
    <cellStyle name="常规_2012年报人代会20张表-表样 3 2" xfId="77"/>
    <cellStyle name="40% - 强调文字颜色 4 2" xfId="78"/>
    <cellStyle name="标题 2" xfId="79"/>
    <cellStyle name="40% - 强调文字颜色 6" xfId="80"/>
    <cellStyle name="_ET_STYLE_NoName_00__2018年人代会草案（曹12.17）_体制2-2018年人代会草案给人大（报综合）" xfId="81"/>
    <cellStyle name="百分比 5" xfId="82"/>
    <cellStyle name="20% - 强调文字颜色 6" xfId="83"/>
    <cellStyle name="常规_省本级2004年快报及2005年预算（平衡部分） 3 2" xfId="84"/>
    <cellStyle name="强调文字颜色 6" xfId="85"/>
    <cellStyle name="40% - 强调文字颜色 5" xfId="86"/>
    <cellStyle name="Currency [0]" xfId="87"/>
    <cellStyle name="20% - 强调文字颜色 5" xfId="88"/>
    <cellStyle name="常规 2 2" xfId="89"/>
    <cellStyle name="差_2017年人代会草案国库1" xfId="90"/>
    <cellStyle name="_ET_STYLE_NoName_00__2017年人代会草案国库2_体制1-2018年人代会草案给人大（报综合）" xfId="91"/>
    <cellStyle name="强调文字颜色 6 2" xfId="92"/>
    <cellStyle name="好___2018年人代会草案（1.10）__" xfId="93"/>
    <cellStyle name="40% - 强调文字颜色 5 2" xfId="94"/>
    <cellStyle name="常规_国库2018年人代会草案 2 2" xfId="95"/>
    <cellStyle name="千位[0]_1" xfId="96"/>
    <cellStyle name="强调文字颜色 5" xfId="97"/>
    <cellStyle name="常规_资产 2" xfId="98"/>
    <cellStyle name="60% - 强调文字颜色 3 2" xfId="99"/>
    <cellStyle name="标题" xfId="100"/>
    <cellStyle name="40% - 强调文字颜色 4" xfId="101"/>
    <cellStyle name="解释性文本 2" xfId="102"/>
    <cellStyle name="百分比 3" xfId="103"/>
    <cellStyle name="_ET_STYLE_NoName_00__2018年人代会草案（草稿支出1.2）_体制2-2018年人代会草案给人大（报综合）" xfId="104"/>
    <cellStyle name="_ET_STYLE_NoName_00__2017年人代会草案国库2_2018年人代会草案（曹12.17）_体制2-2018年人代会草案给人大（报综合）" xfId="105"/>
    <cellStyle name="常规_体制1-2018年人代会草案给人大（报综合）" xfId="106"/>
    <cellStyle name="解释性文本" xfId="107"/>
    <cellStyle name="计算 2" xfId="108"/>
    <cellStyle name="常规_省本级2004年快报及2005年预算（平衡部分） 2 2" xfId="109"/>
    <cellStyle name="_ET_STYLE_NoName_00__社保草案_体制1-2018年人代会草案给人大（报综合）" xfId="110"/>
    <cellStyle name="_ET_STYLE_NoName_00__2017年人代会草案国库2___2018年人代会草案（草案1.8）__" xfId="111"/>
    <cellStyle name="_ET_STYLE_NoName_00__2017年人代会草案国库2" xfId="112"/>
    <cellStyle name="_ET_STYLE_NoName_00__2017年人代会草案国库2_2018年人代会草案（草稿支出1.2）_体制2-2018年人代会草案给人大（报综合）" xfId="113"/>
    <cellStyle name="标题 2 2" xfId="114"/>
    <cellStyle name="好_2018省对下工作表（1.4提供曾凡宇补充）" xfId="115"/>
    <cellStyle name="汇总" xfId="116"/>
    <cellStyle name="差_工作-新省本级支出！2018年人代会草案（草案1.3）__" xfId="117"/>
    <cellStyle name="_ET_STYLE_NoName_00_" xfId="118"/>
    <cellStyle name="Percent" xfId="119"/>
    <cellStyle name="差_2018省对下工作表（1.4提供曾凡宇补充）" xfId="120"/>
    <cellStyle name="20% - 强调文字颜色 1" xfId="121"/>
    <cellStyle name="Comma" xfId="122"/>
    <cellStyle name="60% - 强调文字颜色 4" xfId="123"/>
    <cellStyle name="注释" xfId="124"/>
    <cellStyle name="常规_2012年报人代会20张表-表样" xfId="125"/>
    <cellStyle name="_ET_STYLE_NoName_00__社保草案" xfId="126"/>
    <cellStyle name="20% - 强调文字颜色 2" xfId="127"/>
    <cellStyle name="Normal" xfId="128"/>
    <cellStyle name="输入" xfId="129"/>
    <cellStyle name="千位分隔 4 2" xfId="130"/>
    <cellStyle name="常规_国库2018年人代会草案补充 2 2" xfId="131"/>
    <cellStyle name="标题 1" xfId="132"/>
    <cellStyle name="Hyperlink" xfId="133"/>
    <cellStyle name="60% - 强调文字颜色 6" xfId="134"/>
    <cellStyle name="20% - 强调文字颜色 3" xfId="135"/>
    <cellStyle name="_ET_STYLE_NoName_00____2018年人代会草案（草案1.8）__" xfId="136"/>
    <cellStyle name="常规 4" xfId="137"/>
    <cellStyle name="Currency" xfId="138"/>
    <cellStyle name="差" xfId="139"/>
    <cellStyle name="好 2" xfId="140"/>
    <cellStyle name="20% - 强调文字颜色 4" xfId="141"/>
    <cellStyle name="计算" xfId="142"/>
    <cellStyle name="输出 2" xfId="143"/>
    <cellStyle name="Comma [0]" xfId="144"/>
    <cellStyle name="_ET_STYLE_NoName_00__2017年人代会草案国库2_社保草案_体制1-2018年人代会草案给人大（报综合）" xfId="145"/>
    <cellStyle name="汇总 2" xfId="146"/>
    <cellStyle name="_ET_STYLE_NoName_00__工作-新省本级支出！2018年人代会草案（草案1.3）__" xfId="147"/>
    <cellStyle name="常规_省本级2004年快报及2005年预算（平衡部分）_2017年人代会草案国库2" xfId="148"/>
    <cellStyle name="强调文字颜色 4" xfId="149"/>
    <cellStyle name="千位分隔 5 2" xfId="150"/>
    <cellStyle name="常规_2012年报人代会20张表-表样 4" xfId="151"/>
    <cellStyle name="40% - 强调文字颜色 3" xfId="152"/>
    <cellStyle name="百分比 2" xfId="153"/>
    <cellStyle name="标题 3" xfId="154"/>
    <cellStyle name="Followed Hyperlink" xfId="155"/>
    <cellStyle name="40% - 强调文字颜色 4 3" xfId="156"/>
    <cellStyle name="_ET_STYLE_NoName_00__2017年人代会草案国库2_2018年人代会草案（曹12.17）_体制1-2018年人代会草案给人大（报综合）" xfId="157"/>
    <cellStyle name="检查单元格" xfId="158"/>
    <cellStyle name="40% - 强调文字颜色 6 3" xfId="159"/>
    <cellStyle name="20% - 强调文字颜色 3 2" xfId="160"/>
    <cellStyle name="链接单元格" xfId="161"/>
    <cellStyle name="常规_草案按经济分类表样" xfId="162"/>
    <cellStyle name="60% - 强调文字颜色 1" xfId="163"/>
    <cellStyle name="60% - 强调文字颜色 3" xfId="164"/>
    <cellStyle name="好_工作-新省本级支出！2018年人代会草案（草案1.3）__" xfId="165"/>
    <cellStyle name="_ET_STYLE_NoName_00__2018年人代会草案（曹12.17）" xfId="166"/>
    <cellStyle name="千位分隔_2018年人代会草案给人大" xfId="167"/>
    <cellStyle name="好" xfId="168"/>
    <cellStyle name="_ET_STYLE_NoName_00__2018年人代会草案（曹12.17）_体制1-2018年人代会草案给人大（报综合）" xfId="169"/>
    <cellStyle name="标题 4" xfId="170"/>
    <cellStyle name="强调文字颜色 1" xfId="171"/>
    <cellStyle name="适中" xfId="172"/>
    <cellStyle name="好_2018年人代会草案（草稿支出1.2）" xfId="173"/>
    <cellStyle name="强调文字颜色 2" xfId="174"/>
    <cellStyle name="常规_（11月12日）2011年全省财政收入预算（2000亿元） 2 2" xfId="175"/>
    <cellStyle name="40% - 强调文字颜色 1" xfId="176"/>
    <cellStyle name="常规_2018年人代会草案---国有资本经营预算（20171211 4" xfId="177"/>
    <cellStyle name="_ET_STYLE_NoName_00__2017年人代会草案国库2_工作-新省本级支出！2018年人代会草案（草案1.3）__" xfId="178"/>
    <cellStyle name="60% - 强调文字颜色 2" xfId="179"/>
    <cellStyle name="40% - 强调文字颜色 2" xfId="180"/>
    <cellStyle name="强调文字颜色 3" xfId="181"/>
    <cellStyle name="常规 5" xfId="182"/>
    <cellStyle name="好_2018年人代会草案（曹12.17）" xfId="183"/>
    <cellStyle name="40% - 强调文字颜色 2 3" xfId="184"/>
    <cellStyle name="20% - 强调文字颜色 6 2" xfId="185"/>
    <cellStyle name="_ET_STYLE_NoName_00__体制1-2018年人代会草案给人大（报综合）" xfId="186"/>
    <cellStyle name="常规_附件1：辽宁省社会保险基金预算报省人大" xfId="187"/>
    <cellStyle name="_ET_STYLE_NoName_00____2018年人代会草案（1.10）__" xfId="188"/>
    <cellStyle name="常规_8恒信达" xfId="189"/>
    <cellStyle name="_ET_STYLE_NoName_00__2018年人代会草案（草稿支出1.2）" xfId="190"/>
    <cellStyle name="标题 3 2" xfId="191"/>
    <cellStyle name="常规 2" xfId="192"/>
    <cellStyle name="常规_2018年人代会草案---国有资本经营预算（20171211 3 2" xfId="193"/>
    <cellStyle name="_ET_STYLE_NoName_00__2017年人代会草案国库2_体制2-2018年人代会草案给人大（报综合）" xfId="194"/>
    <cellStyle name="60% - 强调文字颜色 6 2" xfId="195"/>
    <cellStyle name="60% - 强调文字颜色 5 2" xfId="196"/>
    <cellStyle name="输入 2" xfId="197"/>
    <cellStyle name="常规 3" xfId="198"/>
    <cellStyle name="_ET_STYLE_NoName_00__2017年人代会草案国库2_2018年人代会草案（草稿支出1.2）" xfId="199"/>
    <cellStyle name="强调文字颜色 3 2" xfId="200"/>
    <cellStyle name="60% - 强调文字颜色 2 2" xfId="201"/>
    <cellStyle name="样式 1" xfId="202"/>
    <cellStyle name="好_体制1-2018年人代会草案给人大（报综合）" xfId="203"/>
    <cellStyle name="输出" xfId="204"/>
    <cellStyle name="适中 2" xfId="205"/>
    <cellStyle name="差 2" xfId="206"/>
    <cellStyle name="40% - 强调文字颜色 3 3" xfId="207"/>
    <cellStyle name="常规_体制2-2018年人代会草案给人大（报综合）" xfId="208"/>
    <cellStyle name="20% - 强调文字颜色 5 3" xfId="209"/>
    <cellStyle name="强调文字颜色 4 2" xfId="210"/>
    <cellStyle name="好_2017年人代会草案国库2" xfId="211"/>
    <cellStyle name="_ET_STYLE_NoName_00__2017年人代会草案国库2_2018年人代会草案（草稿支出1.2）_体制1-2018年人代会草案给人大（报综合）" xfId="212"/>
    <cellStyle name="标题 1 2" xfId="213"/>
    <cellStyle name="千位分隔 3" xfId="214"/>
    <cellStyle name="20% - 强调文字颜色 1 3" xfId="215"/>
    <cellStyle name="差___2018年人代会草案（1.10）__" xfId="216"/>
    <cellStyle name="差___2018年人代会草案（草案1.8）__" xfId="217"/>
    <cellStyle name="千分位_97-917" xfId="218"/>
    <cellStyle name="20% - 强调文字颜色 3 3" xfId="219"/>
    <cellStyle name="常规___2018年人代会草案（1.10）__" xfId="220"/>
    <cellStyle name="强调文字颜色 2 2" xfId="221"/>
    <cellStyle name="常规_2007年预算草案(人大)" xfId="222"/>
    <cellStyle name="常规_省本级2004年快报及2005年预算（平衡部分）_2017年人代会草案国库2 2" xfId="223"/>
    <cellStyle name="差_2018年人代会草案（草稿支出1.2）" xfId="224"/>
    <cellStyle name="链接单元格 2" xfId="225"/>
    <cellStyle name="常规_草案按经济分类表样 2" xfId="226"/>
    <cellStyle name="常规_Sheet6 2" xfId="227"/>
    <cellStyle name="常规_（11月12日）2011年全省财政收入预算（2000亿元） 3" xfId="228"/>
    <cellStyle name="千位分隔 3 2" xfId="229"/>
    <cellStyle name="千分位[0]_laroux" xfId="230"/>
    <cellStyle name="常规_ts" xfId="231"/>
    <cellStyle name="常规_省本级2004年快报及2005年预算（平衡部分） 4" xfId="232"/>
    <cellStyle name="差_社保草案" xfId="233"/>
    <cellStyle name="常规_省本级2004年快报及2005年预算（平衡部分） 4 2" xfId="234"/>
    <cellStyle name="差_体制2-2018年人代会草案给人大（报综合）" xfId="235"/>
    <cellStyle name="常规_!!!2018年人代会草案1.3晚(尹)" xfId="236"/>
    <cellStyle name="60% - 强调文字颜色 5" xfId="237"/>
    <cellStyle name="no dec" xfId="238"/>
    <cellStyle name="常规_工作用-基金最后（2018.1.3）2018年人代会草案给人大" xfId="239"/>
    <cellStyle name="常规_附件1：辽宁省社会保险基金预算报省人大_社保草案" xfId="240"/>
    <cellStyle name="_ET_STYLE_NoName_00__2017年人代会草案国库2_社保草案_体制2-2018年人代会草案给人大（报综合）" xfId="241"/>
    <cellStyle name="常规 3 2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G20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41.375" style="1" customWidth="1"/>
    <col min="2" max="3" width="13.00390625" style="1" customWidth="1"/>
    <col min="4" max="4" width="13.375" style="1" customWidth="1"/>
    <col min="5" max="5" width="13.75390625" style="1" customWidth="1"/>
    <col min="6" max="6" width="19.875" style="1" customWidth="1"/>
    <col min="7" max="7" width="3.875" style="1" customWidth="1"/>
    <col min="8" max="16384" width="9.00390625" style="1" customWidth="1"/>
  </cols>
  <sheetData>
    <row r="1" spans="1:6" s="1" customFormat="1" ht="25.5">
      <c r="A1" s="122" t="s">
        <v>0</v>
      </c>
      <c r="B1" s="122"/>
      <c r="C1" s="122"/>
      <c r="D1" s="122"/>
      <c r="E1" s="122"/>
      <c r="F1" s="122"/>
    </row>
    <row r="2" spans="1:6" s="1" customFormat="1" ht="13.5">
      <c r="A2" s="123"/>
      <c r="B2" s="124"/>
      <c r="C2" s="111"/>
      <c r="D2" s="125"/>
      <c r="E2" s="125"/>
      <c r="F2" s="125" t="s">
        <v>1</v>
      </c>
    </row>
    <row r="3" spans="1:6" s="1" customFormat="1" ht="30" customHeight="1">
      <c r="A3" s="126" t="s">
        <v>2</v>
      </c>
      <c r="B3" s="97" t="s">
        <v>3</v>
      </c>
      <c r="C3" s="98" t="s">
        <v>4</v>
      </c>
      <c r="D3" s="98" t="s">
        <v>5</v>
      </c>
      <c r="E3" s="98"/>
      <c r="F3" s="85" t="s">
        <v>6</v>
      </c>
    </row>
    <row r="4" spans="1:6" s="1" customFormat="1" ht="30" customHeight="1">
      <c r="A4" s="126"/>
      <c r="B4" s="97"/>
      <c r="C4" s="98"/>
      <c r="D4" s="98" t="s">
        <v>7</v>
      </c>
      <c r="E4" s="98" t="s">
        <v>8</v>
      </c>
      <c r="F4" s="85"/>
    </row>
    <row r="5" spans="1:7" s="1" customFormat="1" ht="21.75" customHeight="1">
      <c r="A5" s="64" t="s">
        <v>9</v>
      </c>
      <c r="B5" s="127">
        <f aca="true" t="shared" si="0" ref="B5:F5">SUM(B6)</f>
        <v>18893</v>
      </c>
      <c r="C5" s="127">
        <f t="shared" si="0"/>
        <v>17670</v>
      </c>
      <c r="D5" s="70">
        <f aca="true" t="shared" si="1" ref="D5:D17">C5-B5</f>
        <v>-1223</v>
      </c>
      <c r="E5" s="77">
        <f aca="true" t="shared" si="2" ref="E5:E17">IF(ISERROR(D5/B5),"",D5/B5)</f>
        <v>-0.065</v>
      </c>
      <c r="F5" s="129">
        <f t="shared" si="0"/>
        <v>17870</v>
      </c>
      <c r="G5" s="32" t="s">
        <v>10</v>
      </c>
    </row>
    <row r="6" spans="1:6" s="1" customFormat="1" ht="21.75" customHeight="1">
      <c r="A6" s="66" t="s">
        <v>11</v>
      </c>
      <c r="B6" s="127">
        <f aca="true" t="shared" si="3" ref="B6:F6">SUM(B7:B15)</f>
        <v>18893</v>
      </c>
      <c r="C6" s="127">
        <f t="shared" si="3"/>
        <v>17670</v>
      </c>
      <c r="D6" s="70">
        <f t="shared" si="1"/>
        <v>-1223</v>
      </c>
      <c r="E6" s="77">
        <f t="shared" si="2"/>
        <v>-0.065</v>
      </c>
      <c r="F6" s="129">
        <f t="shared" si="3"/>
        <v>17870</v>
      </c>
    </row>
    <row r="7" spans="1:6" s="1" customFormat="1" ht="21.75" customHeight="1">
      <c r="A7" s="67" t="s">
        <v>12</v>
      </c>
      <c r="B7" s="127">
        <v>6</v>
      </c>
      <c r="C7" s="68">
        <v>32</v>
      </c>
      <c r="D7" s="70">
        <f t="shared" si="1"/>
        <v>26</v>
      </c>
      <c r="E7" s="77">
        <f t="shared" si="2"/>
        <v>4.333</v>
      </c>
      <c r="F7" s="130">
        <v>32</v>
      </c>
    </row>
    <row r="8" spans="1:6" s="1" customFormat="1" ht="21.75" customHeight="1">
      <c r="A8" s="67" t="s">
        <v>13</v>
      </c>
      <c r="B8" s="127">
        <v>26</v>
      </c>
      <c r="C8" s="69">
        <v>0</v>
      </c>
      <c r="D8" s="70">
        <f t="shared" si="1"/>
        <v>-26</v>
      </c>
      <c r="E8" s="77">
        <f t="shared" si="2"/>
        <v>-1</v>
      </c>
      <c r="F8" s="130">
        <v>0</v>
      </c>
    </row>
    <row r="9" spans="1:6" s="1" customFormat="1" ht="21.75" customHeight="1">
      <c r="A9" s="67" t="s">
        <v>14</v>
      </c>
      <c r="B9" s="127">
        <v>60</v>
      </c>
      <c r="C9" s="68">
        <v>219</v>
      </c>
      <c r="D9" s="70">
        <f t="shared" si="1"/>
        <v>159</v>
      </c>
      <c r="E9" s="77">
        <f t="shared" si="2"/>
        <v>2.65</v>
      </c>
      <c r="F9" s="130">
        <v>219</v>
      </c>
    </row>
    <row r="10" spans="1:6" s="1" customFormat="1" ht="21.75" customHeight="1">
      <c r="A10" s="67" t="s">
        <v>15</v>
      </c>
      <c r="B10" s="127">
        <v>0</v>
      </c>
      <c r="C10" s="68">
        <v>7</v>
      </c>
      <c r="D10" s="70">
        <f t="shared" si="1"/>
        <v>7</v>
      </c>
      <c r="E10" s="77">
        <f t="shared" si="2"/>
      </c>
      <c r="F10" s="130">
        <v>7</v>
      </c>
    </row>
    <row r="11" spans="1:6" s="1" customFormat="1" ht="21.75" customHeight="1">
      <c r="A11" s="67" t="s">
        <v>16</v>
      </c>
      <c r="B11" s="127">
        <v>272</v>
      </c>
      <c r="C11" s="69">
        <v>122</v>
      </c>
      <c r="D11" s="70">
        <f t="shared" si="1"/>
        <v>-150</v>
      </c>
      <c r="E11" s="77">
        <f t="shared" si="2"/>
        <v>-0.551</v>
      </c>
      <c r="F11" s="130">
        <v>122</v>
      </c>
    </row>
    <row r="12" spans="1:6" s="1" customFormat="1" ht="21.75" customHeight="1">
      <c r="A12" s="67" t="s">
        <v>17</v>
      </c>
      <c r="B12" s="127">
        <v>20</v>
      </c>
      <c r="C12" s="68">
        <v>144</v>
      </c>
      <c r="D12" s="70">
        <f t="shared" si="1"/>
        <v>124</v>
      </c>
      <c r="E12" s="77">
        <f t="shared" si="2"/>
        <v>6.2</v>
      </c>
      <c r="F12" s="130">
        <v>144</v>
      </c>
    </row>
    <row r="13" spans="1:6" s="1" customFormat="1" ht="21.75" customHeight="1">
      <c r="A13" s="67" t="s">
        <v>18</v>
      </c>
      <c r="B13" s="127">
        <v>839</v>
      </c>
      <c r="C13" s="69">
        <v>2469</v>
      </c>
      <c r="D13" s="70">
        <f t="shared" si="1"/>
        <v>1630</v>
      </c>
      <c r="E13" s="77">
        <f t="shared" si="2"/>
        <v>1.943</v>
      </c>
      <c r="F13" s="130">
        <v>2469</v>
      </c>
    </row>
    <row r="14" spans="1:6" s="1" customFormat="1" ht="21.75" customHeight="1">
      <c r="A14" s="67" t="s">
        <v>19</v>
      </c>
      <c r="B14" s="127">
        <v>861</v>
      </c>
      <c r="C14" s="69">
        <v>0</v>
      </c>
      <c r="D14" s="70">
        <f t="shared" si="1"/>
        <v>-861</v>
      </c>
      <c r="E14" s="77">
        <f t="shared" si="2"/>
        <v>-1</v>
      </c>
      <c r="F14" s="131">
        <v>0</v>
      </c>
    </row>
    <row r="15" spans="1:6" s="1" customFormat="1" ht="21.75" customHeight="1">
      <c r="A15" s="67" t="s">
        <v>20</v>
      </c>
      <c r="B15" s="102">
        <v>16809</v>
      </c>
      <c r="C15" s="69">
        <v>14677</v>
      </c>
      <c r="D15" s="70">
        <f t="shared" si="1"/>
        <v>-2132</v>
      </c>
      <c r="E15" s="77">
        <f t="shared" si="2"/>
        <v>-0.127</v>
      </c>
      <c r="F15" s="130">
        <v>14877</v>
      </c>
    </row>
    <row r="16" spans="1:6" s="1" customFormat="1" ht="21.75" customHeight="1">
      <c r="A16" s="71" t="s">
        <v>21</v>
      </c>
      <c r="B16" s="102">
        <v>2561</v>
      </c>
      <c r="C16" s="68">
        <v>3897</v>
      </c>
      <c r="D16" s="70"/>
      <c r="E16" s="77"/>
      <c r="F16" s="130">
        <v>3897</v>
      </c>
    </row>
    <row r="17" spans="1:6" s="1" customFormat="1" ht="21.75" customHeight="1">
      <c r="A17" s="71" t="s">
        <v>22</v>
      </c>
      <c r="B17" s="102">
        <v>99589</v>
      </c>
      <c r="C17" s="102">
        <v>26553</v>
      </c>
      <c r="D17" s="70"/>
      <c r="E17" s="77"/>
      <c r="F17" s="130">
        <v>26553</v>
      </c>
    </row>
    <row r="18" spans="1:6" s="1" customFormat="1" ht="21.75" customHeight="1">
      <c r="A18" s="71"/>
      <c r="B18" s="102"/>
      <c r="C18" s="68"/>
      <c r="D18" s="70"/>
      <c r="E18" s="77"/>
      <c r="F18" s="130"/>
    </row>
    <row r="19" spans="1:6" s="1" customFormat="1" ht="21.75" customHeight="1">
      <c r="A19" s="72" t="s">
        <v>23</v>
      </c>
      <c r="B19" s="73">
        <f aca="true" t="shared" si="4" ref="B19:F19">B5+B16+B17</f>
        <v>121043</v>
      </c>
      <c r="C19" s="73">
        <f t="shared" si="4"/>
        <v>48120</v>
      </c>
      <c r="D19" s="128"/>
      <c r="E19" s="132"/>
      <c r="F19" s="133">
        <f t="shared" si="4"/>
        <v>48320</v>
      </c>
    </row>
    <row r="20" spans="1:6" s="1" customFormat="1" ht="27.75" customHeight="1">
      <c r="A20" s="74" t="s">
        <v>24</v>
      </c>
      <c r="B20" s="74"/>
      <c r="C20" s="74"/>
      <c r="D20" s="74"/>
      <c r="E20" s="74"/>
      <c r="F20" s="120"/>
    </row>
  </sheetData>
  <sheetProtection/>
  <mergeCells count="7">
    <mergeCell ref="A1:F1"/>
    <mergeCell ref="D3:E3"/>
    <mergeCell ref="A20:E20"/>
    <mergeCell ref="A3:A4"/>
    <mergeCell ref="B3:B4"/>
    <mergeCell ref="C3:C4"/>
    <mergeCell ref="F3:F4"/>
  </mergeCells>
  <printOptions horizontalCentered="1"/>
  <pageMargins left="0.7513888888888889" right="0.7513888888888889" top="0.66875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G19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40.875" style="1" customWidth="1"/>
    <col min="2" max="4" width="13.00390625" style="1" customWidth="1"/>
    <col min="5" max="5" width="14.125" style="1" customWidth="1"/>
    <col min="6" max="6" width="19.00390625" style="1" customWidth="1"/>
    <col min="7" max="7" width="3.50390625" style="1" customWidth="1"/>
    <col min="8" max="16384" width="9.00390625" style="1" customWidth="1"/>
  </cols>
  <sheetData>
    <row r="1" spans="1:6" s="1" customFormat="1" ht="25.5">
      <c r="A1" s="91" t="s">
        <v>25</v>
      </c>
      <c r="B1" s="91"/>
      <c r="C1" s="91"/>
      <c r="D1" s="91"/>
      <c r="E1" s="91"/>
      <c r="F1" s="91"/>
    </row>
    <row r="2" spans="1:6" s="1" customFormat="1" ht="13.5">
      <c r="A2" s="110"/>
      <c r="B2" s="93"/>
      <c r="C2" s="111"/>
      <c r="D2" s="112"/>
      <c r="E2" s="112"/>
      <c r="F2" s="112" t="s">
        <v>1</v>
      </c>
    </row>
    <row r="3" spans="1:6" s="1" customFormat="1" ht="33" customHeight="1">
      <c r="A3" s="96" t="s">
        <v>2</v>
      </c>
      <c r="B3" s="97" t="s">
        <v>3</v>
      </c>
      <c r="C3" s="98" t="s">
        <v>4</v>
      </c>
      <c r="D3" s="98" t="s">
        <v>5</v>
      </c>
      <c r="E3" s="98"/>
      <c r="F3" s="85" t="s">
        <v>6</v>
      </c>
    </row>
    <row r="4" spans="1:6" s="1" customFormat="1" ht="33" customHeight="1">
      <c r="A4" s="96"/>
      <c r="B4" s="97"/>
      <c r="C4" s="98"/>
      <c r="D4" s="98" t="s">
        <v>7</v>
      </c>
      <c r="E4" s="98" t="s">
        <v>8</v>
      </c>
      <c r="F4" s="85"/>
    </row>
    <row r="5" spans="1:7" s="1" customFormat="1" ht="21.75" customHeight="1">
      <c r="A5" s="64" t="s">
        <v>26</v>
      </c>
      <c r="B5" s="99">
        <f aca="true" t="shared" si="0" ref="B5:F5">B6+B9+B11</f>
        <v>3456</v>
      </c>
      <c r="C5" s="99">
        <f t="shared" si="0"/>
        <v>6587</v>
      </c>
      <c r="D5" s="100">
        <f aca="true" t="shared" si="1" ref="D5:D15">C5-B5</f>
        <v>3131</v>
      </c>
      <c r="E5" s="108">
        <f aca="true" t="shared" si="2" ref="E5:E15">IF(ISERROR(D5/B5),"",D5/B5)</f>
        <v>0.906</v>
      </c>
      <c r="F5" s="79">
        <f t="shared" si="0"/>
        <v>6677</v>
      </c>
      <c r="G5" s="32" t="s">
        <v>10</v>
      </c>
    </row>
    <row r="6" spans="1:6" s="1" customFormat="1" ht="21.75" customHeight="1">
      <c r="A6" s="8" t="s">
        <v>27</v>
      </c>
      <c r="B6" s="102">
        <f aca="true" t="shared" si="3" ref="B6:F6">SUM(B7:B8)</f>
        <v>1337</v>
      </c>
      <c r="C6" s="102">
        <f t="shared" si="3"/>
        <v>6210</v>
      </c>
      <c r="D6" s="100">
        <f t="shared" si="1"/>
        <v>4873</v>
      </c>
      <c r="E6" s="108">
        <f t="shared" si="2"/>
        <v>3.645</v>
      </c>
      <c r="F6" s="79">
        <f t="shared" si="3"/>
        <v>6248</v>
      </c>
    </row>
    <row r="7" spans="1:6" s="1" customFormat="1" ht="21.75" customHeight="1">
      <c r="A7" s="113" t="s">
        <v>28</v>
      </c>
      <c r="B7" s="102">
        <v>434</v>
      </c>
      <c r="C7" s="102">
        <v>5330</v>
      </c>
      <c r="D7" s="100">
        <f t="shared" si="1"/>
        <v>4896</v>
      </c>
      <c r="E7" s="108">
        <f t="shared" si="2"/>
        <v>11.281</v>
      </c>
      <c r="F7" s="79">
        <v>5330</v>
      </c>
    </row>
    <row r="8" spans="1:6" s="1" customFormat="1" ht="21.75" customHeight="1">
      <c r="A8" s="113" t="s">
        <v>29</v>
      </c>
      <c r="B8" s="102">
        <v>903</v>
      </c>
      <c r="C8" s="102">
        <v>880</v>
      </c>
      <c r="D8" s="100">
        <f t="shared" si="1"/>
        <v>-23</v>
      </c>
      <c r="E8" s="108">
        <f t="shared" si="2"/>
        <v>-0.025</v>
      </c>
      <c r="F8" s="76">
        <v>918</v>
      </c>
    </row>
    <row r="9" spans="1:6" s="1" customFormat="1" ht="21.75" customHeight="1">
      <c r="A9" s="114" t="s">
        <v>30</v>
      </c>
      <c r="B9" s="102">
        <f aca="true" t="shared" si="4" ref="B9:F9">SUM(B10:B10)</f>
        <v>1750</v>
      </c>
      <c r="C9" s="102">
        <f t="shared" si="4"/>
        <v>0</v>
      </c>
      <c r="D9" s="100">
        <f t="shared" si="1"/>
        <v>-1750</v>
      </c>
      <c r="E9" s="108">
        <f t="shared" si="2"/>
        <v>-1</v>
      </c>
      <c r="F9" s="79">
        <f t="shared" si="4"/>
        <v>0</v>
      </c>
    </row>
    <row r="10" spans="1:6" s="1" customFormat="1" ht="21.75" customHeight="1">
      <c r="A10" s="113" t="s">
        <v>31</v>
      </c>
      <c r="B10" s="102">
        <v>1750</v>
      </c>
      <c r="C10" s="100">
        <v>0</v>
      </c>
      <c r="D10" s="100">
        <f t="shared" si="1"/>
        <v>-1750</v>
      </c>
      <c r="E10" s="108">
        <f t="shared" si="2"/>
        <v>-1</v>
      </c>
      <c r="F10" s="79">
        <v>0</v>
      </c>
    </row>
    <row r="11" spans="1:6" s="1" customFormat="1" ht="21.75" customHeight="1">
      <c r="A11" s="114" t="s">
        <v>32</v>
      </c>
      <c r="B11" s="102">
        <f aca="true" t="shared" si="5" ref="B11:F11">SUM(B12)</f>
        <v>369</v>
      </c>
      <c r="C11" s="102">
        <f t="shared" si="5"/>
        <v>377</v>
      </c>
      <c r="D11" s="100">
        <f t="shared" si="1"/>
        <v>8</v>
      </c>
      <c r="E11" s="108">
        <f t="shared" si="2"/>
        <v>0.022</v>
      </c>
      <c r="F11" s="79">
        <f t="shared" si="5"/>
        <v>429</v>
      </c>
    </row>
    <row r="12" spans="1:6" s="1" customFormat="1" ht="21.75" customHeight="1">
      <c r="A12" s="114" t="s">
        <v>33</v>
      </c>
      <c r="B12" s="102">
        <v>369</v>
      </c>
      <c r="C12" s="100">
        <v>377</v>
      </c>
      <c r="D12" s="100">
        <f t="shared" si="1"/>
        <v>8</v>
      </c>
      <c r="E12" s="108">
        <f t="shared" si="2"/>
        <v>0.022</v>
      </c>
      <c r="F12" s="79">
        <v>429</v>
      </c>
    </row>
    <row r="13" spans="1:6" s="1" customFormat="1" ht="21.75" customHeight="1">
      <c r="A13" s="114" t="s">
        <v>34</v>
      </c>
      <c r="B13" s="115">
        <v>12750</v>
      </c>
      <c r="C13" s="100">
        <v>12445</v>
      </c>
      <c r="D13" s="100"/>
      <c r="E13" s="108"/>
      <c r="F13" s="79">
        <v>12445</v>
      </c>
    </row>
    <row r="14" spans="1:6" s="1" customFormat="1" ht="21.75" customHeight="1">
      <c r="A14" s="64" t="s">
        <v>35</v>
      </c>
      <c r="B14" s="115">
        <v>3897</v>
      </c>
      <c r="C14" s="100">
        <v>1184</v>
      </c>
      <c r="D14" s="100"/>
      <c r="E14" s="108"/>
      <c r="F14" s="79">
        <v>1294</v>
      </c>
    </row>
    <row r="15" spans="1:6" s="1" customFormat="1" ht="21.75" customHeight="1">
      <c r="A15" s="64" t="s">
        <v>36</v>
      </c>
      <c r="B15" s="115">
        <v>100940</v>
      </c>
      <c r="C15" s="100">
        <v>27904</v>
      </c>
      <c r="D15" s="100"/>
      <c r="E15" s="108"/>
      <c r="F15" s="79">
        <v>27904</v>
      </c>
    </row>
    <row r="16" spans="1:6" s="1" customFormat="1" ht="21.75" customHeight="1">
      <c r="A16" s="64"/>
      <c r="B16" s="99"/>
      <c r="C16" s="100"/>
      <c r="D16" s="100"/>
      <c r="E16" s="108"/>
      <c r="F16" s="79"/>
    </row>
    <row r="17" spans="1:6" s="1" customFormat="1" ht="21.75" customHeight="1">
      <c r="A17" s="72" t="s">
        <v>37</v>
      </c>
      <c r="B17" s="116">
        <f aca="true" t="shared" si="6" ref="B17:F17">B5+B13+B14+B15</f>
        <v>121043</v>
      </c>
      <c r="C17" s="116">
        <f t="shared" si="6"/>
        <v>48120</v>
      </c>
      <c r="D17" s="117"/>
      <c r="E17" s="118"/>
      <c r="F17" s="119">
        <f t="shared" si="6"/>
        <v>48320</v>
      </c>
    </row>
    <row r="18" spans="1:6" s="1" customFormat="1" ht="27.75" customHeight="1">
      <c r="A18" s="74" t="s">
        <v>24</v>
      </c>
      <c r="B18" s="74"/>
      <c r="C18" s="74"/>
      <c r="D18" s="74"/>
      <c r="E18" s="74"/>
      <c r="F18" s="120"/>
    </row>
    <row r="19" spans="1:6" s="1" customFormat="1" ht="13.5">
      <c r="A19" s="105"/>
      <c r="B19" s="106"/>
      <c r="C19" s="105"/>
      <c r="D19" s="105"/>
      <c r="E19" s="105"/>
      <c r="F19" s="121"/>
    </row>
  </sheetData>
  <sheetProtection/>
  <mergeCells count="7">
    <mergeCell ref="A1:F1"/>
    <mergeCell ref="D3:E3"/>
    <mergeCell ref="A18:E18"/>
    <mergeCell ref="A3:A4"/>
    <mergeCell ref="B3:B4"/>
    <mergeCell ref="C3:C4"/>
    <mergeCell ref="F3:F4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F14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39.125" style="1" customWidth="1"/>
    <col min="2" max="3" width="13.00390625" style="1" customWidth="1"/>
    <col min="4" max="4" width="15.375" style="1" customWidth="1"/>
    <col min="5" max="5" width="15.50390625" style="1" customWidth="1"/>
    <col min="6" max="6" width="18.125" style="1" customWidth="1"/>
    <col min="7" max="16384" width="9.00390625" style="1" customWidth="1"/>
  </cols>
  <sheetData>
    <row r="1" spans="1:6" s="1" customFormat="1" ht="25.5">
      <c r="A1" s="91" t="s">
        <v>38</v>
      </c>
      <c r="B1" s="91"/>
      <c r="C1" s="91"/>
      <c r="D1" s="91"/>
      <c r="E1" s="91"/>
      <c r="F1" s="91"/>
    </row>
    <row r="2" spans="1:6" s="1" customFormat="1" ht="13.5">
      <c r="A2" s="92"/>
      <c r="B2" s="93"/>
      <c r="C2" s="94"/>
      <c r="D2" s="95"/>
      <c r="E2" s="95"/>
      <c r="F2" s="95" t="s">
        <v>1</v>
      </c>
    </row>
    <row r="3" spans="1:6" s="1" customFormat="1" ht="27.75" customHeight="1">
      <c r="A3" s="96" t="s">
        <v>2</v>
      </c>
      <c r="B3" s="97" t="s">
        <v>3</v>
      </c>
      <c r="C3" s="98" t="s">
        <v>4</v>
      </c>
      <c r="D3" s="98" t="s">
        <v>5</v>
      </c>
      <c r="E3" s="98"/>
      <c r="F3" s="85" t="s">
        <v>6</v>
      </c>
    </row>
    <row r="4" spans="1:6" s="1" customFormat="1" ht="27.75" customHeight="1">
      <c r="A4" s="96"/>
      <c r="B4" s="97"/>
      <c r="C4" s="98"/>
      <c r="D4" s="98" t="s">
        <v>7</v>
      </c>
      <c r="E4" s="98" t="s">
        <v>8</v>
      </c>
      <c r="F4" s="85"/>
    </row>
    <row r="5" spans="1:6" s="1" customFormat="1" ht="36" customHeight="1">
      <c r="A5" s="64" t="s">
        <v>39</v>
      </c>
      <c r="B5" s="99">
        <f>SUM(B6+B9+B11)</f>
        <v>3456</v>
      </c>
      <c r="C5" s="99">
        <f>SUM(C6+C9+C11)</f>
        <v>6587</v>
      </c>
      <c r="D5" s="100">
        <f aca="true" t="shared" si="0" ref="D5:D12">C5-B5</f>
        <v>3131</v>
      </c>
      <c r="E5" s="108">
        <f aca="true" t="shared" si="1" ref="E5:E12">IF(ISERROR(D5/B5),"",D5/B5)</f>
        <v>0.906</v>
      </c>
      <c r="F5" s="109">
        <f>F6+F9+F11</f>
        <v>6677</v>
      </c>
    </row>
    <row r="6" spans="1:6" s="1" customFormat="1" ht="36" customHeight="1">
      <c r="A6" s="101" t="s">
        <v>27</v>
      </c>
      <c r="B6" s="102">
        <f aca="true" t="shared" si="2" ref="B6:F6">SUM(B7:B8)</f>
        <v>1337</v>
      </c>
      <c r="C6" s="102">
        <f t="shared" si="2"/>
        <v>6210</v>
      </c>
      <c r="D6" s="100">
        <f t="shared" si="0"/>
        <v>4873</v>
      </c>
      <c r="E6" s="108">
        <f t="shared" si="1"/>
        <v>3.645</v>
      </c>
      <c r="F6" s="109">
        <f t="shared" si="2"/>
        <v>6248</v>
      </c>
    </row>
    <row r="7" spans="1:6" s="1" customFormat="1" ht="36" customHeight="1">
      <c r="A7" s="103" t="s">
        <v>40</v>
      </c>
      <c r="B7" s="102">
        <v>434</v>
      </c>
      <c r="C7" s="69">
        <v>5330</v>
      </c>
      <c r="D7" s="100">
        <f t="shared" si="0"/>
        <v>4896</v>
      </c>
      <c r="E7" s="108">
        <f t="shared" si="1"/>
        <v>11.281</v>
      </c>
      <c r="F7" s="109">
        <v>5330</v>
      </c>
    </row>
    <row r="8" spans="1:6" s="1" customFormat="1" ht="36" customHeight="1">
      <c r="A8" s="103" t="s">
        <v>41</v>
      </c>
      <c r="B8" s="102">
        <v>903</v>
      </c>
      <c r="C8" s="100">
        <v>880</v>
      </c>
      <c r="D8" s="100">
        <f t="shared" si="0"/>
        <v>-23</v>
      </c>
      <c r="E8" s="108">
        <f t="shared" si="1"/>
        <v>-0.025</v>
      </c>
      <c r="F8" s="109">
        <v>918</v>
      </c>
    </row>
    <row r="9" spans="1:6" s="1" customFormat="1" ht="36" customHeight="1">
      <c r="A9" s="104" t="s">
        <v>42</v>
      </c>
      <c r="B9" s="102">
        <f>SUM(B10:B10)</f>
        <v>1750</v>
      </c>
      <c r="C9" s="102">
        <v>0</v>
      </c>
      <c r="D9" s="100">
        <f t="shared" si="0"/>
        <v>-1750</v>
      </c>
      <c r="E9" s="108">
        <f t="shared" si="1"/>
        <v>-1</v>
      </c>
      <c r="F9" s="109">
        <v>0</v>
      </c>
    </row>
    <row r="10" spans="1:6" s="1" customFormat="1" ht="36" customHeight="1">
      <c r="A10" s="103" t="s">
        <v>43</v>
      </c>
      <c r="B10" s="102">
        <v>1750</v>
      </c>
      <c r="C10" s="100">
        <v>0</v>
      </c>
      <c r="D10" s="100">
        <f t="shared" si="0"/>
        <v>-1750</v>
      </c>
      <c r="E10" s="108">
        <f t="shared" si="1"/>
        <v>-1</v>
      </c>
      <c r="F10" s="79">
        <v>0</v>
      </c>
    </row>
    <row r="11" spans="1:6" s="1" customFormat="1" ht="36" customHeight="1">
      <c r="A11" s="104" t="s">
        <v>32</v>
      </c>
      <c r="B11" s="102">
        <f aca="true" t="shared" si="3" ref="B11:F11">SUM(B12)</f>
        <v>369</v>
      </c>
      <c r="C11" s="102">
        <f t="shared" si="3"/>
        <v>377</v>
      </c>
      <c r="D11" s="100">
        <f t="shared" si="0"/>
        <v>8</v>
      </c>
      <c r="E11" s="108">
        <f t="shared" si="1"/>
        <v>0.022</v>
      </c>
      <c r="F11" s="109">
        <f t="shared" si="3"/>
        <v>429</v>
      </c>
    </row>
    <row r="12" spans="1:6" s="1" customFormat="1" ht="36" customHeight="1">
      <c r="A12" s="103" t="s">
        <v>44</v>
      </c>
      <c r="B12" s="102">
        <v>369</v>
      </c>
      <c r="C12" s="100">
        <v>377</v>
      </c>
      <c r="D12" s="100">
        <f t="shared" si="0"/>
        <v>8</v>
      </c>
      <c r="E12" s="108">
        <f t="shared" si="1"/>
        <v>0.022</v>
      </c>
      <c r="F12" s="109">
        <v>429</v>
      </c>
    </row>
    <row r="13" spans="1:6" s="1" customFormat="1" ht="13.5">
      <c r="A13" s="105"/>
      <c r="B13" s="106"/>
      <c r="C13" s="107"/>
      <c r="D13" s="105"/>
      <c r="E13" s="105"/>
      <c r="F13" s="105"/>
    </row>
    <row r="14" spans="1:6" s="1" customFormat="1" ht="13.5">
      <c r="A14" s="105"/>
      <c r="B14" s="106"/>
      <c r="C14" s="105"/>
      <c r="D14" s="105"/>
      <c r="E14" s="105"/>
      <c r="F14" s="105"/>
    </row>
  </sheetData>
  <sheetProtection/>
  <mergeCells count="6">
    <mergeCell ref="A1:F1"/>
    <mergeCell ref="D3:E3"/>
    <mergeCell ref="A3:A4"/>
    <mergeCell ref="B3:B4"/>
    <mergeCell ref="C3:C4"/>
    <mergeCell ref="F3:F4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B10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62.625" style="1" customWidth="1"/>
    <col min="2" max="2" width="33.625" style="1" customWidth="1"/>
    <col min="3" max="16384" width="9.00390625" style="1" customWidth="1"/>
  </cols>
  <sheetData>
    <row r="1" spans="1:2" s="1" customFormat="1" ht="25.5">
      <c r="A1" s="83" t="s">
        <v>45</v>
      </c>
      <c r="B1" s="83"/>
    </row>
    <row r="2" spans="1:2" s="1" customFormat="1" ht="42" customHeight="1">
      <c r="A2" s="4"/>
      <c r="B2" s="84" t="s">
        <v>1</v>
      </c>
    </row>
    <row r="3" spans="1:2" s="1" customFormat="1" ht="27.75" customHeight="1">
      <c r="A3" s="6" t="s">
        <v>2</v>
      </c>
      <c r="B3" s="85" t="s">
        <v>4</v>
      </c>
    </row>
    <row r="4" spans="1:2" s="1" customFormat="1" ht="27.75" customHeight="1">
      <c r="A4" s="6"/>
      <c r="B4" s="85"/>
    </row>
    <row r="5" spans="1:2" s="1" customFormat="1" ht="33" customHeight="1">
      <c r="A5" s="86" t="s">
        <v>46</v>
      </c>
      <c r="B5" s="87">
        <f>23457+1351+3096</f>
        <v>27904</v>
      </c>
    </row>
    <row r="6" spans="1:2" s="1" customFormat="1" ht="33" customHeight="1">
      <c r="A6" s="8" t="s">
        <v>47</v>
      </c>
      <c r="B6" s="88">
        <v>26553</v>
      </c>
    </row>
    <row r="7" spans="1:2" s="1" customFormat="1" ht="33" customHeight="1">
      <c r="A7" s="8" t="s">
        <v>48</v>
      </c>
      <c r="B7" s="88">
        <v>3096</v>
      </c>
    </row>
    <row r="8" spans="1:2" s="1" customFormat="1" ht="33" customHeight="1">
      <c r="A8" s="89" t="s">
        <v>49</v>
      </c>
      <c r="B8" s="88">
        <v>23457</v>
      </c>
    </row>
    <row r="9" spans="1:2" s="1" customFormat="1" ht="33" customHeight="1">
      <c r="A9" s="90" t="s">
        <v>50</v>
      </c>
      <c r="B9" s="88">
        <v>1351</v>
      </c>
    </row>
    <row r="10" spans="1:2" s="1" customFormat="1" ht="33" customHeight="1">
      <c r="A10" s="90" t="s">
        <v>51</v>
      </c>
      <c r="B10" s="88">
        <v>1351</v>
      </c>
    </row>
  </sheetData>
  <sheetProtection/>
  <mergeCells count="3">
    <mergeCell ref="A1:B1"/>
    <mergeCell ref="A3:A4"/>
    <mergeCell ref="B3:B4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20"/>
  <sheetViews>
    <sheetView zoomScale="85" zoomScaleNormal="85" zoomScaleSheetLayoutView="100" workbookViewId="0" topLeftCell="A1">
      <selection activeCell="J12" sqref="J12"/>
    </sheetView>
  </sheetViews>
  <sheetFormatPr defaultColWidth="9.00390625" defaultRowHeight="14.25"/>
  <cols>
    <col min="1" max="1" width="45.75390625" style="57" customWidth="1"/>
    <col min="2" max="5" width="16.625" style="57" customWidth="1"/>
    <col min="6" max="6" width="16.625" style="58" customWidth="1"/>
    <col min="7" max="7" width="4.50390625" style="1" customWidth="1"/>
    <col min="8" max="16384" width="9.00390625" style="1" customWidth="1"/>
  </cols>
  <sheetData>
    <row r="1" spans="1:6" s="1" customFormat="1" ht="25.5">
      <c r="A1" s="59" t="s">
        <v>52</v>
      </c>
      <c r="B1" s="59"/>
      <c r="C1" s="59"/>
      <c r="D1" s="59"/>
      <c r="E1" s="59"/>
      <c r="F1" s="59"/>
    </row>
    <row r="2" spans="1:6" s="1" customFormat="1" ht="13.5">
      <c r="A2" s="60"/>
      <c r="B2" s="61"/>
      <c r="C2" s="61"/>
      <c r="D2" s="62" t="s">
        <v>1</v>
      </c>
      <c r="E2" s="62"/>
      <c r="F2" s="62"/>
    </row>
    <row r="3" spans="1:6" s="1" customFormat="1" ht="21" customHeight="1">
      <c r="A3" s="30" t="s">
        <v>2</v>
      </c>
      <c r="B3" s="63" t="s">
        <v>4</v>
      </c>
      <c r="C3" s="63" t="s">
        <v>53</v>
      </c>
      <c r="D3" s="63" t="s">
        <v>54</v>
      </c>
      <c r="E3" s="63"/>
      <c r="F3" s="52" t="s">
        <v>55</v>
      </c>
    </row>
    <row r="4" spans="1:6" s="1" customFormat="1" ht="21" customHeight="1">
      <c r="A4" s="30"/>
      <c r="B4" s="63"/>
      <c r="C4" s="63"/>
      <c r="D4" s="63" t="s">
        <v>7</v>
      </c>
      <c r="E4" s="63" t="s">
        <v>8</v>
      </c>
      <c r="F4" s="52"/>
    </row>
    <row r="5" spans="1:7" s="1" customFormat="1" ht="30.75" customHeight="1">
      <c r="A5" s="64" t="s">
        <v>9</v>
      </c>
      <c r="B5" s="65">
        <f aca="true" t="shared" si="0" ref="B5:F5">SUM(B6)</f>
        <v>17670</v>
      </c>
      <c r="C5" s="65">
        <f t="shared" si="0"/>
        <v>22947</v>
      </c>
      <c r="D5" s="65">
        <f aca="true" t="shared" si="1" ref="D5:D17">C5-B5</f>
        <v>5277</v>
      </c>
      <c r="E5" s="75">
        <f aca="true" t="shared" si="2" ref="E5:E7">IF(ISERROR(D5/B5),"",D5/B5)</f>
        <v>0.299</v>
      </c>
      <c r="F5" s="76">
        <f t="shared" si="0"/>
        <v>23177</v>
      </c>
      <c r="G5" s="32" t="s">
        <v>10</v>
      </c>
    </row>
    <row r="6" spans="1:6" s="1" customFormat="1" ht="30.75" customHeight="1">
      <c r="A6" s="66" t="s">
        <v>11</v>
      </c>
      <c r="B6" s="65">
        <f aca="true" t="shared" si="3" ref="B6:F6">SUM(B7:B15)</f>
        <v>17670</v>
      </c>
      <c r="C6" s="65">
        <f t="shared" si="3"/>
        <v>22947</v>
      </c>
      <c r="D6" s="65">
        <f t="shared" si="1"/>
        <v>5277</v>
      </c>
      <c r="E6" s="75">
        <f t="shared" si="2"/>
        <v>0.299</v>
      </c>
      <c r="F6" s="76">
        <f t="shared" si="3"/>
        <v>23177</v>
      </c>
    </row>
    <row r="7" spans="1:6" s="1" customFormat="1" ht="30.75" customHeight="1">
      <c r="A7" s="67" t="s">
        <v>12</v>
      </c>
      <c r="B7" s="68">
        <v>32</v>
      </c>
      <c r="C7" s="69">
        <v>0</v>
      </c>
      <c r="D7" s="70">
        <f t="shared" si="1"/>
        <v>-32</v>
      </c>
      <c r="E7" s="77">
        <f t="shared" si="2"/>
        <v>-1</v>
      </c>
      <c r="F7" s="78">
        <v>0</v>
      </c>
    </row>
    <row r="8" spans="1:6" s="1" customFormat="1" ht="30.75" customHeight="1">
      <c r="A8" s="67" t="s">
        <v>13</v>
      </c>
      <c r="B8" s="69">
        <v>0</v>
      </c>
      <c r="C8" s="69">
        <v>9075</v>
      </c>
      <c r="D8" s="70">
        <f t="shared" si="1"/>
        <v>9075</v>
      </c>
      <c r="E8" s="77"/>
      <c r="F8" s="78">
        <v>9075</v>
      </c>
    </row>
    <row r="9" spans="1:6" s="1" customFormat="1" ht="30.75" customHeight="1">
      <c r="A9" s="67" t="s">
        <v>56</v>
      </c>
      <c r="B9" s="69">
        <v>0</v>
      </c>
      <c r="C9" s="69">
        <v>2</v>
      </c>
      <c r="D9" s="70">
        <f t="shared" si="1"/>
        <v>2</v>
      </c>
      <c r="E9" s="77"/>
      <c r="F9" s="78">
        <v>2</v>
      </c>
    </row>
    <row r="10" spans="1:6" s="1" customFormat="1" ht="30.75" customHeight="1">
      <c r="A10" s="67" t="s">
        <v>14</v>
      </c>
      <c r="B10" s="68">
        <v>219</v>
      </c>
      <c r="C10" s="69">
        <v>359</v>
      </c>
      <c r="D10" s="70">
        <f t="shared" si="1"/>
        <v>140</v>
      </c>
      <c r="E10" s="77">
        <f aca="true" t="shared" si="4" ref="E10:E17">IF(ISERROR(D10/B10),"",D10/B10)</f>
        <v>0.639</v>
      </c>
      <c r="F10" s="78">
        <v>359</v>
      </c>
    </row>
    <row r="11" spans="1:6" s="1" customFormat="1" ht="30.75" customHeight="1">
      <c r="A11" s="67" t="s">
        <v>15</v>
      </c>
      <c r="B11" s="68">
        <v>7</v>
      </c>
      <c r="C11" s="69">
        <v>0</v>
      </c>
      <c r="D11" s="70">
        <f t="shared" si="1"/>
        <v>-7</v>
      </c>
      <c r="E11" s="77">
        <f t="shared" si="4"/>
        <v>-1</v>
      </c>
      <c r="F11" s="79">
        <v>0</v>
      </c>
    </row>
    <row r="12" spans="1:6" s="1" customFormat="1" ht="30.75" customHeight="1">
      <c r="A12" s="67" t="s">
        <v>16</v>
      </c>
      <c r="B12" s="69">
        <v>122</v>
      </c>
      <c r="C12" s="69">
        <v>47</v>
      </c>
      <c r="D12" s="70">
        <f t="shared" si="1"/>
        <v>-75</v>
      </c>
      <c r="E12" s="77">
        <f t="shared" si="4"/>
        <v>-0.615</v>
      </c>
      <c r="F12" s="79">
        <v>47</v>
      </c>
    </row>
    <row r="13" spans="1:6" s="1" customFormat="1" ht="30.75" customHeight="1">
      <c r="A13" s="67" t="s">
        <v>17</v>
      </c>
      <c r="B13" s="68">
        <v>144</v>
      </c>
      <c r="C13" s="69">
        <v>241</v>
      </c>
      <c r="D13" s="70">
        <f t="shared" si="1"/>
        <v>97</v>
      </c>
      <c r="E13" s="77">
        <f t="shared" si="4"/>
        <v>0.674</v>
      </c>
      <c r="F13" s="79">
        <v>241</v>
      </c>
    </row>
    <row r="14" spans="1:6" s="1" customFormat="1" ht="30.75" customHeight="1">
      <c r="A14" s="67" t="s">
        <v>18</v>
      </c>
      <c r="B14" s="69">
        <v>2469</v>
      </c>
      <c r="C14" s="69">
        <v>938</v>
      </c>
      <c r="D14" s="70">
        <f t="shared" si="1"/>
        <v>-1531</v>
      </c>
      <c r="E14" s="77">
        <f t="shared" si="4"/>
        <v>-0.62</v>
      </c>
      <c r="F14" s="79">
        <v>938</v>
      </c>
    </row>
    <row r="15" spans="1:6" s="1" customFormat="1" ht="30.75" customHeight="1">
      <c r="A15" s="67" t="s">
        <v>20</v>
      </c>
      <c r="B15" s="69">
        <v>14677</v>
      </c>
      <c r="C15" s="69">
        <v>12285</v>
      </c>
      <c r="D15" s="70">
        <f t="shared" si="1"/>
        <v>-2392</v>
      </c>
      <c r="E15" s="77">
        <f t="shared" si="4"/>
        <v>-0.163</v>
      </c>
      <c r="F15" s="79">
        <v>12515</v>
      </c>
    </row>
    <row r="16" spans="1:6" s="1" customFormat="1" ht="30.75" customHeight="1">
      <c r="A16" s="71" t="s">
        <v>21</v>
      </c>
      <c r="B16" s="68">
        <v>3897</v>
      </c>
      <c r="C16" s="68">
        <v>1184</v>
      </c>
      <c r="D16" s="70"/>
      <c r="E16" s="77"/>
      <c r="F16" s="79">
        <v>1294</v>
      </c>
    </row>
    <row r="17" spans="1:6" s="1" customFormat="1" ht="30.75" customHeight="1">
      <c r="A17" s="71" t="s">
        <v>22</v>
      </c>
      <c r="B17" s="68">
        <v>26553</v>
      </c>
      <c r="C17" s="68">
        <v>25521</v>
      </c>
      <c r="D17" s="70"/>
      <c r="E17" s="77"/>
      <c r="F17" s="79">
        <v>25521</v>
      </c>
    </row>
    <row r="18" spans="1:6" s="1" customFormat="1" ht="30.75" customHeight="1">
      <c r="A18" s="71"/>
      <c r="B18" s="68"/>
      <c r="C18" s="68"/>
      <c r="D18" s="70"/>
      <c r="E18" s="77"/>
      <c r="F18" s="79"/>
    </row>
    <row r="19" spans="1:6" s="56" customFormat="1" ht="30.75" customHeight="1">
      <c r="A19" s="72" t="s">
        <v>23</v>
      </c>
      <c r="B19" s="73">
        <f aca="true" t="shared" si="5" ref="B19:F19">B5+B16+B17</f>
        <v>48120</v>
      </c>
      <c r="C19" s="73">
        <f t="shared" si="5"/>
        <v>49652</v>
      </c>
      <c r="D19" s="73"/>
      <c r="E19" s="80"/>
      <c r="F19" s="81">
        <f t="shared" si="5"/>
        <v>49992</v>
      </c>
    </row>
    <row r="20" spans="1:6" s="1" customFormat="1" ht="30.75" customHeight="1">
      <c r="A20" s="74" t="s">
        <v>24</v>
      </c>
      <c r="B20" s="74"/>
      <c r="C20" s="74"/>
      <c r="D20" s="74"/>
      <c r="E20" s="74"/>
      <c r="F20" s="82"/>
    </row>
  </sheetData>
  <sheetProtection/>
  <mergeCells count="8">
    <mergeCell ref="A1:F1"/>
    <mergeCell ref="D2:F2"/>
    <mergeCell ref="D3:E3"/>
    <mergeCell ref="A20:E20"/>
    <mergeCell ref="A3:A4"/>
    <mergeCell ref="B3:B4"/>
    <mergeCell ref="C3:C4"/>
    <mergeCell ref="F3:F4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F20"/>
  <sheetViews>
    <sheetView zoomScale="85" zoomScaleNormal="85" zoomScaleSheetLayoutView="100" workbookViewId="0" topLeftCell="A1">
      <selection activeCell="J12" sqref="J12"/>
    </sheetView>
  </sheetViews>
  <sheetFormatPr defaultColWidth="9.00390625" defaultRowHeight="14.25"/>
  <cols>
    <col min="1" max="1" width="45.50390625" style="35" customWidth="1"/>
    <col min="2" max="2" width="16.75390625" style="36" customWidth="1"/>
    <col min="3" max="5" width="16.75390625" style="35" customWidth="1"/>
    <col min="6" max="6" width="16.75390625" style="37" customWidth="1"/>
    <col min="7" max="16384" width="9.00390625" style="1" customWidth="1"/>
  </cols>
  <sheetData>
    <row r="1" spans="1:6" s="1" customFormat="1" ht="25.5">
      <c r="A1" s="38" t="s">
        <v>57</v>
      </c>
      <c r="B1" s="38"/>
      <c r="C1" s="38"/>
      <c r="D1" s="38"/>
      <c r="E1" s="38"/>
      <c r="F1" s="38"/>
    </row>
    <row r="2" spans="1:6" s="1" customFormat="1" ht="15.75" customHeight="1">
      <c r="A2" s="39"/>
      <c r="B2" s="40"/>
      <c r="C2" s="40"/>
      <c r="D2" s="41"/>
      <c r="E2" s="41"/>
      <c r="F2" s="51" t="s">
        <v>1</v>
      </c>
    </row>
    <row r="3" spans="1:6" s="1" customFormat="1" ht="21.75" customHeight="1">
      <c r="A3" s="42" t="s">
        <v>2</v>
      </c>
      <c r="B3" s="43" t="s">
        <v>58</v>
      </c>
      <c r="C3" s="44" t="s">
        <v>53</v>
      </c>
      <c r="D3" s="44" t="s">
        <v>59</v>
      </c>
      <c r="E3" s="44"/>
      <c r="F3" s="52" t="s">
        <v>55</v>
      </c>
    </row>
    <row r="4" spans="1:6" s="1" customFormat="1" ht="21.75" customHeight="1">
      <c r="A4" s="42"/>
      <c r="B4" s="43"/>
      <c r="C4" s="44"/>
      <c r="D4" s="44" t="s">
        <v>7</v>
      </c>
      <c r="E4" s="44" t="s">
        <v>8</v>
      </c>
      <c r="F4" s="52"/>
    </row>
    <row r="5" spans="1:6" s="1" customFormat="1" ht="21.75" customHeight="1">
      <c r="A5" s="45" t="s">
        <v>26</v>
      </c>
      <c r="B5" s="19">
        <f>B6+B9+B13</f>
        <v>6654</v>
      </c>
      <c r="C5" s="19">
        <f>C6+C9+C13</f>
        <v>12131</v>
      </c>
      <c r="D5" s="19">
        <f aca="true" t="shared" si="0" ref="D5:D16">C5-B5</f>
        <v>5477</v>
      </c>
      <c r="E5" s="31">
        <f aca="true" t="shared" si="1" ref="E5:E8">IF(ISERROR(D5/B5),"",D5/B5)</f>
        <v>0.823</v>
      </c>
      <c r="F5" s="53">
        <f>F6+F9+F11+F13</f>
        <v>12471</v>
      </c>
    </row>
    <row r="6" spans="1:6" s="1" customFormat="1" ht="21.75" customHeight="1">
      <c r="A6" s="46" t="s">
        <v>27</v>
      </c>
      <c r="B6" s="21">
        <f aca="true" t="shared" si="2" ref="B6:F6">SUM(B7:B8)</f>
        <v>6277</v>
      </c>
      <c r="C6" s="21">
        <f t="shared" si="2"/>
        <v>844</v>
      </c>
      <c r="D6" s="19">
        <f t="shared" si="0"/>
        <v>-5433</v>
      </c>
      <c r="E6" s="31">
        <f t="shared" si="1"/>
        <v>-0.866</v>
      </c>
      <c r="F6" s="53">
        <f t="shared" si="2"/>
        <v>917</v>
      </c>
    </row>
    <row r="7" spans="1:6" s="1" customFormat="1" ht="21.75" customHeight="1">
      <c r="A7" s="47" t="s">
        <v>28</v>
      </c>
      <c r="B7" s="21">
        <v>5331</v>
      </c>
      <c r="C7" s="21">
        <v>0</v>
      </c>
      <c r="D7" s="19">
        <f t="shared" si="0"/>
        <v>-5331</v>
      </c>
      <c r="E7" s="31">
        <f t="shared" si="1"/>
        <v>-1</v>
      </c>
      <c r="F7" s="53">
        <v>0</v>
      </c>
    </row>
    <row r="8" spans="1:6" s="1" customFormat="1" ht="21.75" customHeight="1">
      <c r="A8" s="47" t="s">
        <v>29</v>
      </c>
      <c r="B8" s="21">
        <v>946</v>
      </c>
      <c r="C8" s="21">
        <v>844</v>
      </c>
      <c r="D8" s="19">
        <f t="shared" si="0"/>
        <v>-102</v>
      </c>
      <c r="E8" s="31">
        <f t="shared" si="1"/>
        <v>-0.108</v>
      </c>
      <c r="F8" s="53">
        <v>917</v>
      </c>
    </row>
    <row r="9" spans="1:6" s="1" customFormat="1" ht="21.75" customHeight="1">
      <c r="A9" s="27" t="s">
        <v>30</v>
      </c>
      <c r="B9" s="21">
        <f aca="true" t="shared" si="3" ref="B9:F9">SUM(B10:B10)</f>
        <v>0</v>
      </c>
      <c r="C9" s="21">
        <f t="shared" si="3"/>
        <v>11156</v>
      </c>
      <c r="D9" s="19">
        <f t="shared" si="0"/>
        <v>11156</v>
      </c>
      <c r="E9" s="31"/>
      <c r="F9" s="53">
        <f t="shared" si="3"/>
        <v>11156</v>
      </c>
    </row>
    <row r="10" spans="1:6" s="1" customFormat="1" ht="21.75" customHeight="1">
      <c r="A10" s="27" t="s">
        <v>60</v>
      </c>
      <c r="B10" s="21">
        <v>0</v>
      </c>
      <c r="C10" s="21">
        <v>11156</v>
      </c>
      <c r="D10" s="19">
        <f t="shared" si="0"/>
        <v>11156</v>
      </c>
      <c r="E10" s="31"/>
      <c r="F10" s="53">
        <v>11156</v>
      </c>
    </row>
    <row r="11" spans="1:6" s="1" customFormat="1" ht="21.75" customHeight="1">
      <c r="A11" s="27" t="s">
        <v>61</v>
      </c>
      <c r="B11" s="21">
        <v>0</v>
      </c>
      <c r="C11" s="21">
        <v>0</v>
      </c>
      <c r="D11" s="19">
        <f t="shared" si="0"/>
        <v>0</v>
      </c>
      <c r="E11" s="31"/>
      <c r="F11" s="53">
        <f>SUM(F12)</f>
        <v>110</v>
      </c>
    </row>
    <row r="12" spans="1:6" s="1" customFormat="1" ht="21.75" customHeight="1">
      <c r="A12" s="27" t="s">
        <v>62</v>
      </c>
      <c r="B12" s="21">
        <v>0</v>
      </c>
      <c r="C12" s="21">
        <v>0</v>
      </c>
      <c r="D12" s="19">
        <f t="shared" si="0"/>
        <v>0</v>
      </c>
      <c r="E12" s="31"/>
      <c r="F12" s="53">
        <v>110</v>
      </c>
    </row>
    <row r="13" spans="1:6" s="1" customFormat="1" ht="21.75" customHeight="1">
      <c r="A13" s="27" t="s">
        <v>32</v>
      </c>
      <c r="B13" s="21">
        <f aca="true" t="shared" si="4" ref="B13:F13">SUM(B14)</f>
        <v>377</v>
      </c>
      <c r="C13" s="21">
        <f t="shared" si="4"/>
        <v>131</v>
      </c>
      <c r="D13" s="19">
        <f t="shared" si="0"/>
        <v>-246</v>
      </c>
      <c r="E13" s="31">
        <f aca="true" t="shared" si="5" ref="E13:E16">IF(ISERROR(D13/B13),"",D13/B13)</f>
        <v>-0.653</v>
      </c>
      <c r="F13" s="53">
        <f t="shared" si="4"/>
        <v>288</v>
      </c>
    </row>
    <row r="14" spans="1:6" s="1" customFormat="1" ht="21.75" customHeight="1">
      <c r="A14" s="27" t="s">
        <v>33</v>
      </c>
      <c r="B14" s="21">
        <v>377</v>
      </c>
      <c r="C14" s="21">
        <v>131</v>
      </c>
      <c r="D14" s="19">
        <f t="shared" si="0"/>
        <v>-246</v>
      </c>
      <c r="E14" s="31">
        <f t="shared" si="5"/>
        <v>-0.653</v>
      </c>
      <c r="F14" s="53">
        <v>288</v>
      </c>
    </row>
    <row r="15" spans="1:6" s="1" customFormat="1" ht="21.75" customHeight="1">
      <c r="A15" s="45" t="s">
        <v>34</v>
      </c>
      <c r="B15" s="19">
        <v>12445</v>
      </c>
      <c r="C15" s="19">
        <v>12000</v>
      </c>
      <c r="D15" s="19"/>
      <c r="E15" s="31"/>
      <c r="F15" s="53">
        <v>12000</v>
      </c>
    </row>
    <row r="16" spans="1:6" s="1" customFormat="1" ht="21.75" customHeight="1">
      <c r="A16" s="45" t="s">
        <v>63</v>
      </c>
      <c r="B16" s="19">
        <v>24808</v>
      </c>
      <c r="C16" s="19">
        <v>25521</v>
      </c>
      <c r="D16" s="19"/>
      <c r="E16" s="31"/>
      <c r="F16" s="53">
        <v>25521</v>
      </c>
    </row>
    <row r="17" spans="1:6" s="1" customFormat="1" ht="21.75" customHeight="1">
      <c r="A17" s="45"/>
      <c r="B17" s="19"/>
      <c r="C17" s="19"/>
      <c r="D17" s="48"/>
      <c r="E17" s="54"/>
      <c r="F17" s="53"/>
    </row>
    <row r="18" spans="1:6" s="1" customFormat="1" ht="21.75" customHeight="1">
      <c r="A18" s="49" t="s">
        <v>37</v>
      </c>
      <c r="B18" s="48">
        <f aca="true" t="shared" si="6" ref="B18:F18">B5+B15+B16</f>
        <v>43907</v>
      </c>
      <c r="C18" s="48">
        <f t="shared" si="6"/>
        <v>49652</v>
      </c>
      <c r="D18" s="48"/>
      <c r="E18" s="54"/>
      <c r="F18" s="55">
        <f t="shared" si="6"/>
        <v>49992</v>
      </c>
    </row>
    <row r="19" ht="13.5">
      <c r="B19" s="50"/>
    </row>
    <row r="20" ht="13.5">
      <c r="B20" s="50"/>
    </row>
  </sheetData>
  <sheetProtection/>
  <mergeCells count="6">
    <mergeCell ref="A1:F1"/>
    <mergeCell ref="D3:E3"/>
    <mergeCell ref="A3:A4"/>
    <mergeCell ref="B3:B4"/>
    <mergeCell ref="C3:C4"/>
    <mergeCell ref="F3:F4"/>
  </mergeCells>
  <printOptions/>
  <pageMargins left="0.7" right="0.7" top="0.75" bottom="0.75" header="0.3" footer="0.3"/>
  <pageSetup fitToHeight="1" fitToWidth="1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15"/>
  <sheetViews>
    <sheetView zoomScale="85" zoomScaleNormal="85" zoomScaleSheetLayoutView="100" workbookViewId="0" topLeftCell="A1">
      <selection activeCell="J12" sqref="J12"/>
    </sheetView>
  </sheetViews>
  <sheetFormatPr defaultColWidth="9.00390625" defaultRowHeight="14.25"/>
  <cols>
    <col min="1" max="1" width="45.50390625" style="13" customWidth="1"/>
    <col min="2" max="2" width="17.375" style="14" customWidth="1"/>
    <col min="3" max="6" width="17.375" style="13" customWidth="1"/>
    <col min="7" max="7" width="5.875" style="1" customWidth="1"/>
    <col min="8" max="16384" width="9.00390625" style="1" customWidth="1"/>
  </cols>
  <sheetData>
    <row r="1" spans="1:6" s="1" customFormat="1" ht="25.5">
      <c r="A1" s="15" t="s">
        <v>64</v>
      </c>
      <c r="B1" s="15"/>
      <c r="C1" s="15"/>
      <c r="D1" s="15"/>
      <c r="E1" s="15"/>
      <c r="F1" s="15"/>
    </row>
    <row r="2" spans="1:6" s="1" customFormat="1" ht="13.5">
      <c r="A2" s="4"/>
      <c r="B2" s="16"/>
      <c r="C2" s="16"/>
      <c r="D2" s="5" t="s">
        <v>1</v>
      </c>
      <c r="E2" s="5"/>
      <c r="F2" s="5"/>
    </row>
    <row r="3" spans="1:6" s="1" customFormat="1" ht="21.75" customHeight="1">
      <c r="A3" s="6" t="s">
        <v>2</v>
      </c>
      <c r="B3" s="17" t="s">
        <v>58</v>
      </c>
      <c r="C3" s="7" t="s">
        <v>53</v>
      </c>
      <c r="D3" s="7" t="s">
        <v>59</v>
      </c>
      <c r="E3" s="7"/>
      <c r="F3" s="30" t="s">
        <v>55</v>
      </c>
    </row>
    <row r="4" spans="1:6" s="1" customFormat="1" ht="21.75" customHeight="1">
      <c r="A4" s="6"/>
      <c r="B4" s="18"/>
      <c r="C4" s="7"/>
      <c r="D4" s="7" t="s">
        <v>7</v>
      </c>
      <c r="E4" s="7" t="s">
        <v>8</v>
      </c>
      <c r="F4" s="30"/>
    </row>
    <row r="5" spans="1:7" s="1" customFormat="1" ht="30" customHeight="1">
      <c r="A5" s="8" t="s">
        <v>39</v>
      </c>
      <c r="B5" s="19">
        <f>B6+B9+B13</f>
        <v>6654</v>
      </c>
      <c r="C5" s="19">
        <f>C6+C9+C13</f>
        <v>12131</v>
      </c>
      <c r="D5" s="19">
        <f aca="true" t="shared" si="0" ref="D5:D14">C5-B5</f>
        <v>5477</v>
      </c>
      <c r="E5" s="31">
        <f aca="true" t="shared" si="1" ref="E5:E8">IF(ISERROR(D5/B5),"",D5/B5)</f>
        <v>0.823</v>
      </c>
      <c r="F5" s="19">
        <f>F6+F9+F11+F13</f>
        <v>12471</v>
      </c>
      <c r="G5" s="32" t="s">
        <v>10</v>
      </c>
    </row>
    <row r="6" spans="1:6" s="1" customFormat="1" ht="30" customHeight="1">
      <c r="A6" s="20" t="s">
        <v>65</v>
      </c>
      <c r="B6" s="21">
        <f aca="true" t="shared" si="2" ref="B6:F6">SUM(B7:B8)</f>
        <v>6277</v>
      </c>
      <c r="C6" s="21">
        <f t="shared" si="2"/>
        <v>844</v>
      </c>
      <c r="D6" s="22">
        <f t="shared" si="0"/>
        <v>-5433</v>
      </c>
      <c r="E6" s="33">
        <f t="shared" si="1"/>
        <v>-0.866</v>
      </c>
      <c r="F6" s="19">
        <f t="shared" si="2"/>
        <v>917</v>
      </c>
    </row>
    <row r="7" spans="1:6" s="1" customFormat="1" ht="30" customHeight="1">
      <c r="A7" s="23" t="s">
        <v>66</v>
      </c>
      <c r="B7" s="21">
        <v>5331</v>
      </c>
      <c r="C7" s="24">
        <v>0</v>
      </c>
      <c r="D7" s="22">
        <f t="shared" si="0"/>
        <v>-5331</v>
      </c>
      <c r="E7" s="33">
        <f t="shared" si="1"/>
        <v>-1</v>
      </c>
      <c r="F7" s="19">
        <v>0</v>
      </c>
    </row>
    <row r="8" spans="1:6" s="1" customFormat="1" ht="30" customHeight="1">
      <c r="A8" s="25" t="s">
        <v>67</v>
      </c>
      <c r="B8" s="21">
        <v>946</v>
      </c>
      <c r="C8" s="24">
        <v>844</v>
      </c>
      <c r="D8" s="22">
        <f t="shared" si="0"/>
        <v>-102</v>
      </c>
      <c r="E8" s="33">
        <f t="shared" si="1"/>
        <v>-0.108</v>
      </c>
      <c r="F8" s="19">
        <v>917</v>
      </c>
    </row>
    <row r="9" spans="1:6" s="1" customFormat="1" ht="30" customHeight="1">
      <c r="A9" s="20" t="s">
        <v>68</v>
      </c>
      <c r="B9" s="21">
        <f aca="true" t="shared" si="3" ref="B9:F9">SUM(B10:B10)</f>
        <v>0</v>
      </c>
      <c r="C9" s="21">
        <f t="shared" si="3"/>
        <v>11156</v>
      </c>
      <c r="D9" s="22">
        <f t="shared" si="0"/>
        <v>11156</v>
      </c>
      <c r="E9" s="33"/>
      <c r="F9" s="19">
        <f t="shared" si="3"/>
        <v>11156</v>
      </c>
    </row>
    <row r="10" spans="1:6" s="1" customFormat="1" ht="30" customHeight="1">
      <c r="A10" s="26" t="s">
        <v>69</v>
      </c>
      <c r="B10" s="21">
        <v>0</v>
      </c>
      <c r="C10" s="24">
        <v>11156</v>
      </c>
      <c r="D10" s="22">
        <f t="shared" si="0"/>
        <v>11156</v>
      </c>
      <c r="E10" s="33"/>
      <c r="F10" s="19">
        <v>11156</v>
      </c>
    </row>
    <row r="11" spans="1:6" s="1" customFormat="1" ht="30" customHeight="1">
      <c r="A11" s="27" t="s">
        <v>61</v>
      </c>
      <c r="B11" s="21">
        <v>0</v>
      </c>
      <c r="C11" s="21">
        <v>0</v>
      </c>
      <c r="D11" s="22">
        <f t="shared" si="0"/>
        <v>0</v>
      </c>
      <c r="E11" s="31"/>
      <c r="F11" s="19">
        <f>SUM(F12)</f>
        <v>110</v>
      </c>
    </row>
    <row r="12" spans="1:6" s="1" customFormat="1" ht="30" customHeight="1">
      <c r="A12" s="27" t="s">
        <v>62</v>
      </c>
      <c r="B12" s="21">
        <v>0</v>
      </c>
      <c r="C12" s="21">
        <v>0</v>
      </c>
      <c r="D12" s="22">
        <f t="shared" si="0"/>
        <v>0</v>
      </c>
      <c r="E12" s="31"/>
      <c r="F12" s="19">
        <v>110</v>
      </c>
    </row>
    <row r="13" spans="1:6" s="1" customFormat="1" ht="30" customHeight="1">
      <c r="A13" s="28" t="s">
        <v>50</v>
      </c>
      <c r="B13" s="21">
        <f aca="true" t="shared" si="4" ref="B13:F13">SUM(B14)</f>
        <v>377</v>
      </c>
      <c r="C13" s="21">
        <f t="shared" si="4"/>
        <v>131</v>
      </c>
      <c r="D13" s="22">
        <f t="shared" si="0"/>
        <v>-246</v>
      </c>
      <c r="E13" s="33">
        <f>IF(ISERROR(D13/B13),"",D13/B13)</f>
        <v>-0.653</v>
      </c>
      <c r="F13" s="19">
        <f t="shared" si="4"/>
        <v>288</v>
      </c>
    </row>
    <row r="14" spans="1:6" s="1" customFormat="1" ht="30" customHeight="1">
      <c r="A14" s="25" t="s">
        <v>50</v>
      </c>
      <c r="B14" s="21">
        <v>377</v>
      </c>
      <c r="C14" s="24">
        <v>131</v>
      </c>
      <c r="D14" s="22">
        <f t="shared" si="0"/>
        <v>-246</v>
      </c>
      <c r="E14" s="33">
        <f>IF(ISERROR(D14/B14),"",D14/B14)</f>
        <v>-0.653</v>
      </c>
      <c r="F14" s="19">
        <v>288</v>
      </c>
    </row>
    <row r="15" spans="1:6" s="1" customFormat="1" ht="30" customHeight="1">
      <c r="A15" s="29" t="s">
        <v>24</v>
      </c>
      <c r="B15" s="29"/>
      <c r="C15" s="29"/>
      <c r="D15" s="29"/>
      <c r="E15" s="29"/>
      <c r="F15" s="34"/>
    </row>
  </sheetData>
  <sheetProtection/>
  <mergeCells count="8">
    <mergeCell ref="A1:F1"/>
    <mergeCell ref="D2:F2"/>
    <mergeCell ref="D3:E3"/>
    <mergeCell ref="A15:E15"/>
    <mergeCell ref="A3:A4"/>
    <mergeCell ref="B3:B4"/>
    <mergeCell ref="C3:C4"/>
    <mergeCell ref="F3:F4"/>
  </mergeCells>
  <printOptions/>
  <pageMargins left="0.7" right="0.7" top="0.75" bottom="0.75" header="0.3" footer="0.3"/>
  <pageSetup fitToHeight="1" fitToWidth="1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B8"/>
  <sheetViews>
    <sheetView zoomScale="85" zoomScaleNormal="85" zoomScaleSheetLayoutView="100" workbookViewId="0" topLeftCell="A1">
      <selection activeCell="J12" sqref="J12"/>
    </sheetView>
  </sheetViews>
  <sheetFormatPr defaultColWidth="9.00390625" defaultRowHeight="14.25"/>
  <cols>
    <col min="1" max="1" width="66.75390625" style="2" customWidth="1"/>
    <col min="2" max="2" width="35.875" style="2" customWidth="1"/>
    <col min="3" max="16384" width="9.00390625" style="1" customWidth="1"/>
  </cols>
  <sheetData>
    <row r="1" spans="1:2" s="1" customFormat="1" ht="46.5" customHeight="1">
      <c r="A1" s="3" t="s">
        <v>70</v>
      </c>
      <c r="B1" s="3"/>
    </row>
    <row r="2" spans="1:2" s="1" customFormat="1" ht="13.5">
      <c r="A2" s="4"/>
      <c r="B2" s="5" t="s">
        <v>1</v>
      </c>
    </row>
    <row r="3" spans="1:2" s="1" customFormat="1" ht="24.75" customHeight="1">
      <c r="A3" s="6" t="s">
        <v>2</v>
      </c>
      <c r="B3" s="7" t="s">
        <v>53</v>
      </c>
    </row>
    <row r="4" spans="1:2" s="1" customFormat="1" ht="24.75" customHeight="1">
      <c r="A4" s="6"/>
      <c r="B4" s="7"/>
    </row>
    <row r="5" spans="1:2" s="1" customFormat="1" ht="52.5" customHeight="1">
      <c r="A5" s="8" t="s">
        <v>46</v>
      </c>
      <c r="B5" s="9">
        <v>25521</v>
      </c>
    </row>
    <row r="6" spans="1:2" s="1" customFormat="1" ht="52.5" customHeight="1">
      <c r="A6" s="8" t="s">
        <v>71</v>
      </c>
      <c r="B6" s="10">
        <v>25521</v>
      </c>
    </row>
    <row r="7" spans="1:2" s="1" customFormat="1" ht="52.5" customHeight="1">
      <c r="A7" s="11" t="s">
        <v>72</v>
      </c>
      <c r="B7" s="10">
        <v>2064</v>
      </c>
    </row>
    <row r="8" spans="1:2" s="1" customFormat="1" ht="52.5" customHeight="1">
      <c r="A8" s="12" t="s">
        <v>73</v>
      </c>
      <c r="B8" s="10">
        <v>23457</v>
      </c>
    </row>
  </sheetData>
  <sheetProtection/>
  <mergeCells count="3">
    <mergeCell ref="A1:B1"/>
    <mergeCell ref="A3:A4"/>
    <mergeCell ref="B3:B4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xuefei</cp:lastModifiedBy>
  <cp:lastPrinted>2022-01-25T23:15:00Z</cp:lastPrinted>
  <dcterms:created xsi:type="dcterms:W3CDTF">2019-01-12T07:42:00Z</dcterms:created>
  <dcterms:modified xsi:type="dcterms:W3CDTF">2023-01-18T15:27:43Z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