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activeTab="2"/>
  </bookViews>
  <sheets>
    <sheet name="23社保本收" sheetId="1" r:id="rId1"/>
    <sheet name="23社保本支" sheetId="2" r:id="rId2"/>
    <sheet name="23社保省本级结余 " sheetId="3" r:id="rId3"/>
  </sheets>
  <externalReferences>
    <externalReference r:id="rId4"/>
  </externalReferences>
  <definedNames>
    <definedName name="_xlnm.Print_Area" localSheetId="0">'23社保本收'!$A$1:$F$23</definedName>
    <definedName name="_xlnm.Print_Titles" localSheetId="0">'23社保本收'!$1:$4</definedName>
    <definedName name="_xlnm.Print_Area" localSheetId="1">'23社保本支'!$A$1:$F$27</definedName>
    <definedName name="_xlnm.Print_Titles" localSheetId="1">'23社保本支'!$1:$4</definedName>
    <definedName name="_xlnm.Print_Titles" localSheetId="2">'23社保省本级结余 '!$1:$4</definedName>
  </definedNames>
  <calcPr calcId="144525" fullCalcOnLoad="1"/>
</workbook>
</file>

<file path=xl/sharedStrings.xml><?xml version="1.0" encoding="utf-8"?>
<sst xmlns="http://schemas.openxmlformats.org/spreadsheetml/2006/main" count="84" uniqueCount="59">
  <si>
    <t>省本级2023年社会保险基金预算收入预算表</t>
  </si>
  <si>
    <t>单位：万元</t>
  </si>
  <si>
    <t>预算科目</t>
  </si>
  <si>
    <t>2022年执行数</t>
  </si>
  <si>
    <t>2023年预算数</t>
  </si>
  <si>
    <t>2023年预算数比2022年执行数</t>
  </si>
  <si>
    <t>增减额</t>
  </si>
  <si>
    <t>增减%</t>
  </si>
  <si>
    <t>省本级社会保险基金预算收入合计</t>
  </si>
  <si>
    <t>企业职工基本养老保险基金收入</t>
  </si>
  <si>
    <t xml:space="preserve">    企业职工基本养老保险费收入</t>
  </si>
  <si>
    <t xml:space="preserve">    企业职工基本养老保险基金财政补贴收入</t>
  </si>
  <si>
    <t xml:space="preserve">    其他收入</t>
  </si>
  <si>
    <t>机关事业单位基本养老保险基金收入</t>
  </si>
  <si>
    <t>*</t>
  </si>
  <si>
    <t xml:space="preserve">    机关事业单位基本养老保险费收入</t>
  </si>
  <si>
    <t xml:space="preserve">    机关事业单位基本养老保险基金财政补贴收入</t>
  </si>
  <si>
    <t>失业保险基金收入</t>
  </si>
  <si>
    <t xml:space="preserve">    失业保险费收入</t>
  </si>
  <si>
    <t>职工基本医疗保险基金收入</t>
  </si>
  <si>
    <t xml:space="preserve">    职工基本医疗保险费收入</t>
  </si>
  <si>
    <t>工伤保险基金收入</t>
  </si>
  <si>
    <t xml:space="preserve">    工伤保险费收入</t>
  </si>
  <si>
    <t>注：加注*号的请参见《辽宁省2022年预算执行情况和2023年预算草案说明》。</t>
  </si>
  <si>
    <r>
      <rPr>
        <sz val="20"/>
        <rFont val="黑体"/>
        <family val="3"/>
        <charset val="134"/>
      </rPr>
      <t>省本级202</t>
    </r>
    <r>
      <rPr>
        <sz val="20"/>
        <rFont val="黑体"/>
        <family val="3"/>
        <charset val="134"/>
      </rPr>
      <t>3</t>
    </r>
    <r>
      <rPr>
        <sz val="20"/>
        <rFont val="黑体"/>
        <family val="3"/>
        <charset val="134"/>
      </rPr>
      <t xml:space="preserve">年社会保险基金预算支出预算表 </t>
    </r>
  </si>
  <si>
    <t>省本级社会保险基金预算支出合计</t>
  </si>
  <si>
    <t>企业职工基本养老保险基金支出</t>
  </si>
  <si>
    <t>　 基本养老金</t>
  </si>
  <si>
    <t xml:space="preserve">   丧葬补助金和抚恤金</t>
  </si>
  <si>
    <t xml:space="preserve">   其他支出</t>
  </si>
  <si>
    <t>机关事业单位基本养老保险基金支出</t>
  </si>
  <si>
    <t xml:space="preserve">       基本养老金</t>
  </si>
  <si>
    <t xml:space="preserve">       其他支出</t>
  </si>
  <si>
    <t>失业保险基金支出</t>
  </si>
  <si>
    <t>　 失业保险金</t>
  </si>
  <si>
    <t xml:space="preserve">   医疗保险费</t>
  </si>
  <si>
    <t xml:space="preserve">   丧葬抚恤补助</t>
  </si>
  <si>
    <t xml:space="preserve">   稳岗补贴</t>
  </si>
  <si>
    <t xml:space="preserve">   技能提升补贴</t>
  </si>
  <si>
    <t xml:space="preserve">   其他费用</t>
  </si>
  <si>
    <t xml:space="preserve">   转移支出</t>
  </si>
  <si>
    <t>职工基本医疗保险基金支出</t>
  </si>
  <si>
    <t>　 基本医疗保险待遇</t>
  </si>
  <si>
    <t>工伤保险基金支出</t>
  </si>
  <si>
    <t>　 工伤保险待遇</t>
  </si>
  <si>
    <t xml:space="preserve">   劳动能力鉴定</t>
  </si>
  <si>
    <t>省本级2023年社会保险基金预算结余预算表</t>
  </si>
  <si>
    <t>省本级社会保险基金预算本年收支结余合计</t>
  </si>
  <si>
    <t>省本级社会保险基金预算年末滚存结余合计</t>
  </si>
  <si>
    <t>一、企业职工基本养老保险基金本年收支结余</t>
  </si>
  <si>
    <t xml:space="preserve">    企业职工基本养老保险基金年末滚存结余</t>
  </si>
  <si>
    <t>二、机关事业单位基本养老保险基金本年收支结余</t>
  </si>
  <si>
    <t xml:space="preserve">    机关事业单位基本养老保险基金年末滚存结余</t>
  </si>
  <si>
    <t>三、失业保险基金本年收支结余</t>
  </si>
  <si>
    <t xml:space="preserve">    失业保险基金年末滚存结余</t>
  </si>
  <si>
    <t>四、职工基本医疗保险基金本年收支结余</t>
  </si>
  <si>
    <t xml:space="preserve">    职工基本医疗保险基金年末滚存结余</t>
  </si>
  <si>
    <t>五、工伤保险基金本年收支结余</t>
  </si>
  <si>
    <t xml:space="preserve">    工伤保险基金年末滚存结余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</si>
</sst>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_ "/>
    <numFmt numFmtId="178" formatCode="0.0%"/>
    <numFmt numFmtId="179" formatCode="#,##0_ ;\-#,##0;;"/>
    <numFmt numFmtId="180" formatCode="_ * #,##0_ ;_ * \-#,##0_ ;_ * &quot;-&quot;??_ ;_ @_ "/>
  </numFmts>
  <fonts count="27">
    <font>
      <sz val="12"/>
      <name val="宋体"/>
      <charset val="134"/>
    </font>
    <font>
      <sz val="20"/>
      <name val="黑体"/>
      <family val="3"/>
      <charset val="134"/>
    </font>
    <font>
      <sz val="12"/>
      <name val="黑体"/>
      <family val="3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52" applyFont="1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0" xfId="52" applyFont="1" applyFill="1" applyAlignment="1">
      <alignment vertical="center"/>
    </xf>
    <xf numFmtId="0" fontId="0" fillId="0" borderId="0" xfId="52" applyFont="1" applyFill="1" applyAlignment="1">
      <alignment vertical="center"/>
    </xf>
    <xf numFmtId="0" fontId="1" fillId="0" borderId="0" xfId="52" applyFont="1" applyFill="1" applyAlignment="1">
      <alignment horizontal="center" vertical="center"/>
    </xf>
    <xf numFmtId="0" fontId="3" fillId="0" borderId="0" xfId="52" applyFont="1" applyFill="1" applyAlignment="1">
      <alignment vertical="center"/>
    </xf>
    <xf numFmtId="177" fontId="3" fillId="0" borderId="0" xfId="52" applyNumberFormat="1" applyFont="1" applyFill="1" applyAlignment="1">
      <alignment vertical="center"/>
    </xf>
    <xf numFmtId="177" fontId="4" fillId="0" borderId="0" xfId="52" applyNumberFormat="1" applyFont="1" applyFill="1" applyAlignment="1">
      <alignment vertical="center"/>
    </xf>
    <xf numFmtId="178" fontId="4" fillId="0" borderId="0" xfId="52" applyNumberFormat="1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52" applyFont="1" applyFill="1" applyBorder="1" applyAlignment="1">
      <alignment horizontal="justify" vertical="center" wrapText="1"/>
    </xf>
    <xf numFmtId="176" fontId="4" fillId="0" borderId="5" xfId="52" applyNumberFormat="1" applyFont="1" applyFill="1" applyBorder="1" applyAlignment="1">
      <alignment vertical="center"/>
    </xf>
    <xf numFmtId="178" fontId="3" fillId="0" borderId="5" xfId="0" applyNumberFormat="1" applyFont="1" applyFill="1" applyBorder="1">
      <alignment vertical="center"/>
    </xf>
    <xf numFmtId="0" fontId="5" fillId="0" borderId="5" xfId="52" applyFont="1" applyFill="1" applyBorder="1" applyAlignment="1">
      <alignment horizontal="left" vertical="center" wrapText="1" indent="1"/>
    </xf>
    <xf numFmtId="179" fontId="6" fillId="0" borderId="6" xfId="50" applyNumberFormat="1" applyFont="1" applyFill="1" applyBorder="1" applyAlignment="1">
      <alignment vertical="center"/>
    </xf>
    <xf numFmtId="176" fontId="6" fillId="0" borderId="6" xfId="50" applyNumberFormat="1" applyFont="1" applyFill="1" applyBorder="1" applyAlignment="1">
      <alignment vertical="center"/>
    </xf>
    <xf numFmtId="0" fontId="4" fillId="0" borderId="5" xfId="52" applyFont="1" applyFill="1" applyBorder="1" applyAlignment="1">
      <alignment horizontal="left" vertical="center" wrapText="1" indent="1"/>
    </xf>
    <xf numFmtId="0" fontId="1" fillId="2" borderId="0" xfId="52" applyFont="1" applyFill="1" applyBorder="1" applyAlignment="1">
      <alignment vertical="center"/>
    </xf>
    <xf numFmtId="0" fontId="0" fillId="2" borderId="0" xfId="51" applyFont="1" applyFill="1" applyBorder="1" applyAlignment="1">
      <alignment vertical="center" wrapText="1"/>
    </xf>
    <xf numFmtId="0" fontId="2" fillId="2" borderId="0" xfId="52" applyFont="1" applyFill="1" applyBorder="1" applyAlignment="1">
      <alignment vertical="center"/>
    </xf>
    <xf numFmtId="0" fontId="0" fillId="2" borderId="0" xfId="52" applyFont="1" applyFill="1" applyBorder="1" applyAlignment="1">
      <alignment vertical="center"/>
    </xf>
    <xf numFmtId="0" fontId="7" fillId="0" borderId="0" xfId="0" applyFont="1" applyFill="1" applyBorder="1" applyAlignment="1"/>
    <xf numFmtId="0" fontId="1" fillId="2" borderId="0" xfId="52" applyFont="1" applyFill="1" applyBorder="1" applyAlignment="1">
      <alignment horizontal="center" vertical="center"/>
    </xf>
    <xf numFmtId="0" fontId="3" fillId="2" borderId="0" xfId="52" applyFont="1" applyFill="1" applyBorder="1" applyAlignment="1">
      <alignment vertical="center"/>
    </xf>
    <xf numFmtId="177" fontId="3" fillId="2" borderId="0" xfId="52" applyNumberFormat="1" applyFont="1" applyFill="1" applyBorder="1" applyAlignment="1">
      <alignment vertical="center"/>
    </xf>
    <xf numFmtId="178" fontId="3" fillId="2" borderId="0" xfId="52" applyNumberFormat="1" applyFont="1" applyFill="1" applyBorder="1" applyAlignment="1">
      <alignment horizontal="right" vertical="center"/>
    </xf>
    <xf numFmtId="0" fontId="3" fillId="2" borderId="1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/>
    </xf>
    <xf numFmtId="0" fontId="3" fillId="2" borderId="5" xfId="51" applyFont="1" applyFill="1" applyBorder="1" applyAlignment="1">
      <alignment horizontal="center" vertical="center"/>
    </xf>
    <xf numFmtId="0" fontId="3" fillId="2" borderId="4" xfId="51" applyFont="1" applyFill="1" applyBorder="1" applyAlignment="1">
      <alignment horizontal="center" vertical="center" wrapText="1"/>
    </xf>
    <xf numFmtId="0" fontId="3" fillId="2" borderId="4" xfId="51" applyFont="1" applyFill="1" applyBorder="1" applyAlignment="1">
      <alignment horizontal="center" vertical="center"/>
    </xf>
    <xf numFmtId="0" fontId="6" fillId="2" borderId="5" xfId="52" applyFont="1" applyFill="1" applyBorder="1" applyAlignment="1">
      <alignment horizontal="justify" vertical="center" wrapText="1"/>
    </xf>
    <xf numFmtId="176" fontId="3" fillId="2" borderId="5" xfId="52" applyNumberFormat="1" applyFont="1" applyFill="1" applyBorder="1" applyAlignment="1">
      <alignment vertical="center"/>
    </xf>
    <xf numFmtId="178" fontId="3" fillId="2" borderId="5" xfId="0" applyNumberFormat="1" applyFont="1" applyFill="1" applyBorder="1" applyAlignment="1">
      <alignment vertical="center"/>
    </xf>
    <xf numFmtId="0" fontId="6" fillId="2" borderId="5" xfId="52" applyFont="1" applyFill="1" applyBorder="1" applyAlignment="1">
      <alignment horizontal="left" vertical="center" wrapText="1" indent="1"/>
    </xf>
    <xf numFmtId="0" fontId="6" fillId="2" borderId="5" xfId="40" applyFont="1" applyFill="1" applyBorder="1" applyAlignment="1">
      <alignment horizontal="left" vertical="center" wrapText="1" indent="1"/>
    </xf>
    <xf numFmtId="0" fontId="0" fillId="2" borderId="0" xfId="52" applyFont="1" applyFill="1" applyBorder="1" applyAlignment="1">
      <alignment horizontal="center" vertical="center"/>
    </xf>
    <xf numFmtId="0" fontId="6" fillId="2" borderId="2" xfId="52" applyFont="1" applyFill="1" applyBorder="1" applyAlignment="1">
      <alignment horizontal="left" vertical="center" wrapText="1"/>
    </xf>
    <xf numFmtId="0" fontId="3" fillId="2" borderId="5" xfId="52" applyFont="1" applyFill="1" applyBorder="1" applyAlignment="1">
      <alignment horizontal="left" vertical="center" wrapText="1" indent="1"/>
    </xf>
    <xf numFmtId="179" fontId="6" fillId="2" borderId="7" xfId="50" applyNumberFormat="1" applyFont="1" applyFill="1" applyBorder="1" applyAlignment="1">
      <alignment vertical="center"/>
    </xf>
    <xf numFmtId="180" fontId="0" fillId="0" borderId="0" xfId="53" applyNumberFormat="1" applyFont="1" applyFill="1" applyAlignment="1">
      <alignment horizontal="left" vertical="center" wrapText="1"/>
    </xf>
    <xf numFmtId="0" fontId="8" fillId="0" borderId="0" xfId="51" applyFont="1" applyFill="1" applyBorder="1" applyAlignment="1"/>
    <xf numFmtId="178" fontId="3" fillId="2" borderId="0" xfId="52" applyNumberFormat="1" applyFont="1" applyFill="1" applyBorder="1" applyAlignment="1">
      <alignment horizontal="right"/>
    </xf>
    <xf numFmtId="0" fontId="3" fillId="2" borderId="5" xfId="52" applyFont="1" applyFill="1" applyBorder="1" applyAlignment="1">
      <alignment horizontal="justify" vertical="center" wrapText="1"/>
    </xf>
    <xf numFmtId="179" fontId="3" fillId="2" borderId="6" xfId="50" applyNumberFormat="1" applyFont="1" applyFill="1" applyBorder="1" applyAlignment="1">
      <alignment vertical="center"/>
    </xf>
    <xf numFmtId="0" fontId="3" fillId="2" borderId="5" xfId="40" applyFont="1" applyFill="1" applyBorder="1" applyAlignment="1">
      <alignment horizontal="left" vertical="center" wrapText="1" inden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附件1：辽宁省社会保险基金预算报省人大_社保草案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17" xfId="51"/>
    <cellStyle name="常规_附件1：辽宁省社会保险基金预算报省人大" xfId="52"/>
    <cellStyle name="千位分隔 2 2" xfId="53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zhangyong\&#24352;&#21191;\&#32508;&#21512;\2022&#24180;\11.1&#39044;&#31639;&#33609;&#26696;\&#31038;&#20445;\1225&#31038;&#20445;&#22522;&#37329;-&#36797;&#23425;&#30465;2022&#24180;&#39044;&#31639;&#25191;&#34892;&#24773;&#20917;&#21644;2023&#24180;&#39044;&#31639;&#33609;&#2669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社保收入"/>
      <sheetName val="22社保支出"/>
      <sheetName val="22社保全省结余 "/>
      <sheetName val="22社保本收"/>
      <sheetName val="22社保本支"/>
      <sheetName val="22社保省本级结余"/>
      <sheetName val="23社保收入"/>
      <sheetName val="23社保支出"/>
      <sheetName val="23社保全省结余"/>
      <sheetName val="23社保本收"/>
      <sheetName val="23社保本支"/>
      <sheetName val="23社保省本级结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0">
          <cell r="B20">
            <v>4906</v>
          </cell>
          <cell r="C20">
            <v>6490</v>
          </cell>
        </row>
      </sheetData>
      <sheetData sheetId="10">
        <row r="24">
          <cell r="B24">
            <v>2600</v>
          </cell>
          <cell r="C24">
            <v>3957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F42"/>
  <sheetViews>
    <sheetView showZeros="0" zoomScale="70" zoomScaleNormal="70" workbookViewId="0">
      <selection activeCell="J12" sqref="J12"/>
    </sheetView>
  </sheetViews>
  <sheetFormatPr defaultColWidth="9" defaultRowHeight="14.25" outlineLevelCol="5"/>
  <cols>
    <col min="1" max="1" width="55.625" style="27" customWidth="1"/>
    <col min="2" max="5" width="18.625" style="27" customWidth="1"/>
    <col min="6" max="6" width="4.825" style="27" customWidth="1"/>
    <col min="7" max="16384" width="9" style="27"/>
  </cols>
  <sheetData>
    <row r="1" s="24" customFormat="1" ht="35.1" customHeight="1" spans="1:5">
      <c r="A1" s="29" t="s">
        <v>0</v>
      </c>
      <c r="B1" s="29"/>
      <c r="C1" s="29"/>
      <c r="D1" s="29"/>
      <c r="E1" s="29"/>
    </row>
    <row r="2" ht="35.1" customHeight="1" spans="1:5">
      <c r="A2" s="30"/>
      <c r="B2" s="31"/>
      <c r="C2" s="31"/>
      <c r="D2" s="31"/>
      <c r="E2" s="49" t="s">
        <v>1</v>
      </c>
    </row>
    <row r="3" s="25" customFormat="1" ht="35.1" customHeight="1" spans="1:5">
      <c r="A3" s="33" t="s">
        <v>2</v>
      </c>
      <c r="B3" s="34" t="s">
        <v>3</v>
      </c>
      <c r="C3" s="34" t="s">
        <v>4</v>
      </c>
      <c r="D3" s="35" t="s">
        <v>5</v>
      </c>
      <c r="E3" s="35"/>
    </row>
    <row r="4" s="25" customFormat="1" ht="35.1" customHeight="1" spans="1:5">
      <c r="A4" s="36"/>
      <c r="B4" s="37"/>
      <c r="C4" s="37"/>
      <c r="D4" s="35" t="s">
        <v>6</v>
      </c>
      <c r="E4" s="35" t="s">
        <v>7</v>
      </c>
    </row>
    <row r="5" s="26" customFormat="1" ht="35.1" customHeight="1" spans="1:5">
      <c r="A5" s="50" t="s">
        <v>8</v>
      </c>
      <c r="B5" s="39">
        <f>B6+B10+B14+B17+B20</f>
        <v>30740106</v>
      </c>
      <c r="C5" s="39">
        <f>C6+C10+C14+C17+C20</f>
        <v>33721904</v>
      </c>
      <c r="D5" s="39">
        <f t="shared" ref="D5:D22" si="0">C5-B5</f>
        <v>2981798</v>
      </c>
      <c r="E5" s="40">
        <f t="shared" ref="E5:E22" si="1">D5/B5</f>
        <v>0.0970002510726541</v>
      </c>
    </row>
    <row r="6" ht="35.1" customHeight="1" spans="1:5">
      <c r="A6" s="45" t="s">
        <v>9</v>
      </c>
      <c r="B6" s="51">
        <v>29051721</v>
      </c>
      <c r="C6" s="39">
        <v>30949635</v>
      </c>
      <c r="D6" s="39">
        <f t="shared" si="0"/>
        <v>1897914</v>
      </c>
      <c r="E6" s="40">
        <f t="shared" si="1"/>
        <v>0.0653287975607366</v>
      </c>
    </row>
    <row r="7" ht="35.1" customHeight="1" spans="1:5">
      <c r="A7" s="45" t="s">
        <v>10</v>
      </c>
      <c r="B7" s="51">
        <v>12100891</v>
      </c>
      <c r="C7" s="39">
        <v>12666723</v>
      </c>
      <c r="D7" s="39">
        <f t="shared" si="0"/>
        <v>565832</v>
      </c>
      <c r="E7" s="40">
        <f t="shared" si="1"/>
        <v>0.0467595320047094</v>
      </c>
    </row>
    <row r="8" ht="35.1" customHeight="1" spans="1:5">
      <c r="A8" s="45" t="s">
        <v>11</v>
      </c>
      <c r="B8" s="51">
        <v>8238984</v>
      </c>
      <c r="C8" s="39">
        <v>8900640</v>
      </c>
      <c r="D8" s="39">
        <f t="shared" si="0"/>
        <v>661656</v>
      </c>
      <c r="E8" s="40">
        <f t="shared" si="1"/>
        <v>0.0803079603019013</v>
      </c>
    </row>
    <row r="9" ht="35.1" customHeight="1" spans="1:5">
      <c r="A9" s="45" t="s">
        <v>12</v>
      </c>
      <c r="B9" s="39">
        <v>268746</v>
      </c>
      <c r="C9" s="39">
        <v>256056</v>
      </c>
      <c r="D9" s="39">
        <f t="shared" si="0"/>
        <v>-12690</v>
      </c>
      <c r="E9" s="40">
        <f t="shared" si="1"/>
        <v>-0.0472193074501574</v>
      </c>
    </row>
    <row r="10" ht="35.1" customHeight="1" spans="1:6">
      <c r="A10" s="45" t="s">
        <v>13</v>
      </c>
      <c r="B10" s="51">
        <v>1165575</v>
      </c>
      <c r="C10" s="39">
        <v>2174524</v>
      </c>
      <c r="D10" s="39">
        <f t="shared" si="0"/>
        <v>1008949</v>
      </c>
      <c r="E10" s="40">
        <f t="shared" si="1"/>
        <v>0.865623404757309</v>
      </c>
      <c r="F10" s="43" t="s">
        <v>14</v>
      </c>
    </row>
    <row r="11" ht="35.1" customHeight="1" spans="1:6">
      <c r="A11" s="45" t="s">
        <v>15</v>
      </c>
      <c r="B11" s="51">
        <v>865240</v>
      </c>
      <c r="C11" s="39">
        <v>1383361</v>
      </c>
      <c r="D11" s="39">
        <f t="shared" si="0"/>
        <v>518121</v>
      </c>
      <c r="E11" s="40">
        <f t="shared" si="1"/>
        <v>0.598817669086034</v>
      </c>
      <c r="F11" s="43"/>
    </row>
    <row r="12" ht="35.1" customHeight="1" spans="1:6">
      <c r="A12" s="45" t="s">
        <v>16</v>
      </c>
      <c r="B12" s="39">
        <v>257842</v>
      </c>
      <c r="C12" s="39">
        <v>778163</v>
      </c>
      <c r="D12" s="39">
        <f t="shared" si="0"/>
        <v>520321</v>
      </c>
      <c r="E12" s="40">
        <f t="shared" si="1"/>
        <v>2.01798388160191</v>
      </c>
      <c r="F12" s="43"/>
    </row>
    <row r="13" ht="35.1" customHeight="1" spans="1:6">
      <c r="A13" s="45" t="s">
        <v>12</v>
      </c>
      <c r="B13" s="39">
        <v>42494</v>
      </c>
      <c r="C13" s="39">
        <v>13000</v>
      </c>
      <c r="D13" s="39">
        <f t="shared" si="0"/>
        <v>-29494</v>
      </c>
      <c r="E13" s="40">
        <f t="shared" si="1"/>
        <v>-0.694074457570481</v>
      </c>
      <c r="F13" s="43"/>
    </row>
    <row r="14" ht="35.1" customHeight="1" spans="1:6">
      <c r="A14" s="45" t="s">
        <v>17</v>
      </c>
      <c r="B14" s="39">
        <v>421656</v>
      </c>
      <c r="C14" s="39">
        <v>487393</v>
      </c>
      <c r="D14" s="39">
        <f t="shared" si="0"/>
        <v>65737</v>
      </c>
      <c r="E14" s="40">
        <f t="shared" si="1"/>
        <v>0.1559019674806</v>
      </c>
      <c r="F14" s="43" t="s">
        <v>14</v>
      </c>
    </row>
    <row r="15" ht="35.1" customHeight="1" spans="1:6">
      <c r="A15" s="45" t="s">
        <v>18</v>
      </c>
      <c r="B15" s="39">
        <v>405173</v>
      </c>
      <c r="C15" s="39">
        <v>422854</v>
      </c>
      <c r="D15" s="39">
        <f t="shared" si="0"/>
        <v>17681</v>
      </c>
      <c r="E15" s="40">
        <f t="shared" si="1"/>
        <v>0.0436381496299112</v>
      </c>
      <c r="F15" s="43"/>
    </row>
    <row r="16" ht="35.1" customHeight="1" spans="1:6">
      <c r="A16" s="45" t="s">
        <v>12</v>
      </c>
      <c r="B16" s="39">
        <v>16482</v>
      </c>
      <c r="C16" s="39">
        <v>9464</v>
      </c>
      <c r="D16" s="39">
        <f t="shared" si="0"/>
        <v>-7018</v>
      </c>
      <c r="E16" s="40">
        <f t="shared" si="1"/>
        <v>-0.425797840067953</v>
      </c>
      <c r="F16" s="43"/>
    </row>
    <row r="17" ht="35.1" customHeight="1" spans="1:6">
      <c r="A17" s="52" t="s">
        <v>19</v>
      </c>
      <c r="B17" s="51">
        <v>96248</v>
      </c>
      <c r="C17" s="39">
        <v>103862</v>
      </c>
      <c r="D17" s="39">
        <f t="shared" si="0"/>
        <v>7614</v>
      </c>
      <c r="E17" s="40">
        <f t="shared" si="1"/>
        <v>0.0791081373119441</v>
      </c>
      <c r="F17" s="43"/>
    </row>
    <row r="18" ht="35.1" customHeight="1" spans="1:6">
      <c r="A18" s="52" t="s">
        <v>20</v>
      </c>
      <c r="B18" s="51">
        <v>91589</v>
      </c>
      <c r="C18" s="39">
        <v>95714</v>
      </c>
      <c r="D18" s="39">
        <f t="shared" si="0"/>
        <v>4125</v>
      </c>
      <c r="E18" s="40">
        <f t="shared" si="1"/>
        <v>0.0450381596043193</v>
      </c>
      <c r="F18" s="43"/>
    </row>
    <row r="19" ht="35.1" customHeight="1" spans="1:6">
      <c r="A19" s="52" t="s">
        <v>12</v>
      </c>
      <c r="B19" s="39">
        <v>4659</v>
      </c>
      <c r="C19" s="39">
        <v>8149</v>
      </c>
      <c r="D19" s="39">
        <f t="shared" si="0"/>
        <v>3490</v>
      </c>
      <c r="E19" s="40">
        <f t="shared" si="1"/>
        <v>0.749087787078772</v>
      </c>
      <c r="F19" s="43"/>
    </row>
    <row r="20" ht="35.1" customHeight="1" spans="1:6">
      <c r="A20" s="52" t="s">
        <v>21</v>
      </c>
      <c r="B20" s="39">
        <v>4906</v>
      </c>
      <c r="C20" s="39">
        <v>6490</v>
      </c>
      <c r="D20" s="39">
        <f t="shared" si="0"/>
        <v>1584</v>
      </c>
      <c r="E20" s="40">
        <f t="shared" si="1"/>
        <v>0.322869955156951</v>
      </c>
      <c r="F20" s="43" t="s">
        <v>14</v>
      </c>
    </row>
    <row r="21" ht="35.1" customHeight="1" spans="1:5">
      <c r="A21" s="45" t="s">
        <v>22</v>
      </c>
      <c r="B21" s="39">
        <v>4636</v>
      </c>
      <c r="C21" s="39">
        <v>6187</v>
      </c>
      <c r="D21" s="39">
        <f t="shared" si="0"/>
        <v>1551</v>
      </c>
      <c r="E21" s="40">
        <f t="shared" si="1"/>
        <v>0.334555651423641</v>
      </c>
    </row>
    <row r="22" ht="35.1" customHeight="1" spans="1:5">
      <c r="A22" s="45" t="s">
        <v>12</v>
      </c>
      <c r="B22" s="39">
        <v>270</v>
      </c>
      <c r="C22" s="39">
        <v>303</v>
      </c>
      <c r="D22" s="39">
        <f t="shared" si="0"/>
        <v>33</v>
      </c>
      <c r="E22" s="40">
        <f t="shared" si="1"/>
        <v>0.122222222222222</v>
      </c>
    </row>
    <row r="23" s="28" customFormat="1" ht="30" customHeight="1" spans="1:6">
      <c r="A23" s="47" t="s">
        <v>23</v>
      </c>
      <c r="B23" s="47"/>
      <c r="C23" s="47"/>
      <c r="D23" s="47"/>
      <c r="E23" s="47"/>
      <c r="F23" s="48"/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</sheetData>
  <mergeCells count="6">
    <mergeCell ref="A1:E1"/>
    <mergeCell ref="D3:E3"/>
    <mergeCell ref="A23:E23"/>
    <mergeCell ref="A3:A4"/>
    <mergeCell ref="B3:B4"/>
    <mergeCell ref="C3:C4"/>
  </mergeCells>
  <printOptions horizontalCentered="1"/>
  <pageMargins left="0.75" right="0.75" top="0.94" bottom="0.98" header="0.51" footer="0.51"/>
  <pageSetup paperSize="9" scale="85" orientation="landscape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F44"/>
  <sheetViews>
    <sheetView showZeros="0" zoomScale="80" zoomScaleNormal="80" workbookViewId="0">
      <selection activeCell="J12" sqref="J12"/>
    </sheetView>
  </sheetViews>
  <sheetFormatPr defaultColWidth="9" defaultRowHeight="14.25" outlineLevelCol="5"/>
  <cols>
    <col min="1" max="1" width="55.625" style="27" customWidth="1"/>
    <col min="2" max="5" width="18.625" style="27" customWidth="1"/>
    <col min="6" max="6" width="4.05833333333333" style="27" customWidth="1"/>
    <col min="7" max="16384" width="9" style="27"/>
  </cols>
  <sheetData>
    <row r="1" s="24" customFormat="1" ht="35.1" customHeight="1" spans="1:5">
      <c r="A1" s="29" t="s">
        <v>24</v>
      </c>
      <c r="B1" s="29"/>
      <c r="C1" s="29"/>
      <c r="D1" s="29"/>
      <c r="E1" s="29"/>
    </row>
    <row r="2" ht="35.1" customHeight="1" spans="1:5">
      <c r="A2" s="30"/>
      <c r="B2" s="31"/>
      <c r="C2" s="31"/>
      <c r="D2" s="31"/>
      <c r="E2" s="32" t="s">
        <v>1</v>
      </c>
    </row>
    <row r="3" s="25" customFormat="1" ht="35.1" customHeight="1" spans="1:5">
      <c r="A3" s="33" t="s">
        <v>2</v>
      </c>
      <c r="B3" s="34" t="s">
        <v>3</v>
      </c>
      <c r="C3" s="34" t="s">
        <v>4</v>
      </c>
      <c r="D3" s="35" t="s">
        <v>5</v>
      </c>
      <c r="E3" s="35"/>
    </row>
    <row r="4" s="25" customFormat="1" ht="35.1" customHeight="1" spans="1:5">
      <c r="A4" s="36"/>
      <c r="B4" s="37"/>
      <c r="C4" s="37"/>
      <c r="D4" s="35" t="s">
        <v>6</v>
      </c>
      <c r="E4" s="35" t="s">
        <v>7</v>
      </c>
    </row>
    <row r="5" s="26" customFormat="1" ht="35.1" customHeight="1" spans="1:5">
      <c r="A5" s="38" t="s">
        <v>25</v>
      </c>
      <c r="B5" s="39">
        <f>B6+B10+B13+B22+B24</f>
        <v>31012405</v>
      </c>
      <c r="C5" s="39">
        <f>C6+C10+C13+C22+C24</f>
        <v>34025254</v>
      </c>
      <c r="D5" s="39">
        <f t="shared" ref="D5:D26" si="0">C5-B5</f>
        <v>3012849</v>
      </c>
      <c r="E5" s="40">
        <f t="shared" ref="E5:E15" si="1">D5/B5</f>
        <v>0.0971498018293002</v>
      </c>
    </row>
    <row r="6" s="27" customFormat="1" ht="35.1" customHeight="1" spans="1:5">
      <c r="A6" s="41" t="s">
        <v>26</v>
      </c>
      <c r="B6" s="39">
        <v>28890793</v>
      </c>
      <c r="C6" s="39">
        <v>30949419</v>
      </c>
      <c r="D6" s="39">
        <f t="shared" si="0"/>
        <v>2058626</v>
      </c>
      <c r="E6" s="40">
        <f t="shared" si="1"/>
        <v>0.071255434213938</v>
      </c>
    </row>
    <row r="7" s="27" customFormat="1" ht="35.1" customHeight="1" spans="1:5">
      <c r="A7" s="41" t="s">
        <v>27</v>
      </c>
      <c r="B7" s="39">
        <v>27722184</v>
      </c>
      <c r="C7" s="39">
        <v>29619234</v>
      </c>
      <c r="D7" s="39">
        <f t="shared" si="0"/>
        <v>1897050</v>
      </c>
      <c r="E7" s="40">
        <f t="shared" si="1"/>
        <v>0.0684307556720639</v>
      </c>
    </row>
    <row r="8" s="27" customFormat="1" ht="35.1" customHeight="1" spans="1:5">
      <c r="A8" s="41" t="s">
        <v>28</v>
      </c>
      <c r="B8" s="39">
        <v>953027</v>
      </c>
      <c r="C8" s="39">
        <v>1113038</v>
      </c>
      <c r="D8" s="39">
        <f t="shared" si="0"/>
        <v>160011</v>
      </c>
      <c r="E8" s="40">
        <f t="shared" si="1"/>
        <v>0.167897656624629</v>
      </c>
    </row>
    <row r="9" s="27" customFormat="1" ht="35.1" customHeight="1" spans="1:5">
      <c r="A9" s="41" t="s">
        <v>29</v>
      </c>
      <c r="B9" s="39">
        <v>215582</v>
      </c>
      <c r="C9" s="39">
        <v>217147</v>
      </c>
      <c r="D9" s="39">
        <f t="shared" si="0"/>
        <v>1565</v>
      </c>
      <c r="E9" s="40">
        <f t="shared" si="1"/>
        <v>0.00725941868987207</v>
      </c>
    </row>
    <row r="10" s="27" customFormat="1" ht="35.1" customHeight="1" spans="1:6">
      <c r="A10" s="42" t="s">
        <v>30</v>
      </c>
      <c r="B10" s="39">
        <v>1331636</v>
      </c>
      <c r="C10" s="39">
        <v>2277497</v>
      </c>
      <c r="D10" s="39">
        <f t="shared" si="0"/>
        <v>945861</v>
      </c>
      <c r="E10" s="40">
        <f t="shared" si="1"/>
        <v>0.710299961851437</v>
      </c>
      <c r="F10" s="43" t="s">
        <v>14</v>
      </c>
    </row>
    <row r="11" s="27" customFormat="1" ht="35.1" customHeight="1" spans="1:5">
      <c r="A11" s="44" t="s">
        <v>31</v>
      </c>
      <c r="B11" s="39">
        <v>1293701</v>
      </c>
      <c r="C11" s="39">
        <v>2266647</v>
      </c>
      <c r="D11" s="39">
        <f t="shared" si="0"/>
        <v>972946</v>
      </c>
      <c r="E11" s="40">
        <f t="shared" si="1"/>
        <v>0.752064039526908</v>
      </c>
    </row>
    <row r="12" s="27" customFormat="1" ht="35.1" customHeight="1" spans="1:5">
      <c r="A12" s="44" t="s">
        <v>32</v>
      </c>
      <c r="B12" s="39">
        <v>37935</v>
      </c>
      <c r="C12" s="39">
        <v>10850</v>
      </c>
      <c r="D12" s="39">
        <f t="shared" si="0"/>
        <v>-27085</v>
      </c>
      <c r="E12" s="40">
        <f t="shared" si="1"/>
        <v>-0.713984447080532</v>
      </c>
    </row>
    <row r="13" s="27" customFormat="1" ht="35.1" customHeight="1" spans="1:5">
      <c r="A13" s="41" t="s">
        <v>33</v>
      </c>
      <c r="B13" s="39">
        <v>720939</v>
      </c>
      <c r="C13" s="39">
        <v>721251</v>
      </c>
      <c r="D13" s="39">
        <f t="shared" si="0"/>
        <v>312</v>
      </c>
      <c r="E13" s="40">
        <f t="shared" si="1"/>
        <v>0.00043276893051978</v>
      </c>
    </row>
    <row r="14" s="27" customFormat="1" ht="35.1" customHeight="1" spans="1:5">
      <c r="A14" s="41" t="s">
        <v>34</v>
      </c>
      <c r="B14" s="39">
        <v>382753</v>
      </c>
      <c r="C14" s="39">
        <v>402187</v>
      </c>
      <c r="D14" s="39">
        <f t="shared" si="0"/>
        <v>19434</v>
      </c>
      <c r="E14" s="40">
        <f t="shared" si="1"/>
        <v>0.0507742591174988</v>
      </c>
    </row>
    <row r="15" s="27" customFormat="1" ht="35.1" customHeight="1" spans="1:5">
      <c r="A15" s="41" t="s">
        <v>35</v>
      </c>
      <c r="B15" s="39">
        <v>117636</v>
      </c>
      <c r="C15" s="39">
        <v>134635</v>
      </c>
      <c r="D15" s="39">
        <f t="shared" si="0"/>
        <v>16999</v>
      </c>
      <c r="E15" s="40">
        <f t="shared" si="1"/>
        <v>0.144505083477847</v>
      </c>
    </row>
    <row r="16" s="27" customFormat="1" ht="35.1" customHeight="1" spans="1:5">
      <c r="A16" s="45" t="s">
        <v>36</v>
      </c>
      <c r="C16" s="39">
        <v>3</v>
      </c>
      <c r="D16" s="39">
        <f t="shared" si="0"/>
        <v>3</v>
      </c>
      <c r="E16" s="40"/>
    </row>
    <row r="17" s="27" customFormat="1" ht="35.1" customHeight="1" spans="1:5">
      <c r="A17" s="41" t="s">
        <v>37</v>
      </c>
      <c r="B17" s="39">
        <v>177831</v>
      </c>
      <c r="C17" s="39">
        <v>164776</v>
      </c>
      <c r="D17" s="39">
        <f t="shared" si="0"/>
        <v>-13055</v>
      </c>
      <c r="E17" s="40">
        <f t="shared" ref="E17:E26" si="2">D17/B17</f>
        <v>-0.0734123971635992</v>
      </c>
    </row>
    <row r="18" s="27" customFormat="1" ht="35.1" customHeight="1" spans="1:5">
      <c r="A18" s="41" t="s">
        <v>38</v>
      </c>
      <c r="B18" s="39">
        <v>9981</v>
      </c>
      <c r="C18" s="39">
        <v>10611</v>
      </c>
      <c r="D18" s="39">
        <f t="shared" si="0"/>
        <v>630</v>
      </c>
      <c r="E18" s="40">
        <f t="shared" si="2"/>
        <v>0.0631199278629396</v>
      </c>
    </row>
    <row r="19" s="27" customFormat="1" ht="35.1" customHeight="1" spans="1:5">
      <c r="A19" s="41" t="s">
        <v>39</v>
      </c>
      <c r="B19" s="39">
        <v>1639</v>
      </c>
      <c r="C19" s="39">
        <v>2183</v>
      </c>
      <c r="D19" s="39">
        <f t="shared" si="0"/>
        <v>544</v>
      </c>
      <c r="E19" s="40">
        <f t="shared" si="2"/>
        <v>0.331909701037218</v>
      </c>
    </row>
    <row r="20" s="27" customFormat="1" ht="35.1" customHeight="1" spans="1:5">
      <c r="A20" s="41" t="s">
        <v>29</v>
      </c>
      <c r="B20" s="39">
        <v>30236</v>
      </c>
      <c r="C20" s="39">
        <v>5976</v>
      </c>
      <c r="D20" s="39">
        <f t="shared" si="0"/>
        <v>-24260</v>
      </c>
      <c r="E20" s="40">
        <f t="shared" si="2"/>
        <v>-0.802354808837148</v>
      </c>
    </row>
    <row r="21" s="27" customFormat="1" ht="35.1" customHeight="1" spans="1:5">
      <c r="A21" s="41" t="s">
        <v>40</v>
      </c>
      <c r="B21" s="39">
        <v>863</v>
      </c>
      <c r="C21" s="39">
        <v>881</v>
      </c>
      <c r="D21" s="39">
        <f t="shared" si="0"/>
        <v>18</v>
      </c>
      <c r="E21" s="40">
        <f t="shared" si="2"/>
        <v>0.0208574739281576</v>
      </c>
    </row>
    <row r="22" s="27" customFormat="1" ht="35.1" customHeight="1" spans="1:6">
      <c r="A22" s="42" t="s">
        <v>41</v>
      </c>
      <c r="B22" s="39">
        <v>66437</v>
      </c>
      <c r="C22" s="39">
        <v>73130</v>
      </c>
      <c r="D22" s="39">
        <f t="shared" si="0"/>
        <v>6693</v>
      </c>
      <c r="E22" s="40">
        <f t="shared" si="2"/>
        <v>0.100742056384244</v>
      </c>
      <c r="F22" s="43" t="s">
        <v>14</v>
      </c>
    </row>
    <row r="23" s="27" customFormat="1" ht="35.1" customHeight="1" spans="1:5">
      <c r="A23" s="42" t="s">
        <v>42</v>
      </c>
      <c r="B23" s="39">
        <v>65553</v>
      </c>
      <c r="C23" s="39">
        <v>72941</v>
      </c>
      <c r="D23" s="39">
        <f t="shared" si="0"/>
        <v>7388</v>
      </c>
      <c r="E23" s="40">
        <f t="shared" si="2"/>
        <v>0.112702698579775</v>
      </c>
    </row>
    <row r="24" ht="35.1" customHeight="1" spans="1:6">
      <c r="A24" s="41" t="s">
        <v>43</v>
      </c>
      <c r="B24" s="46">
        <v>2600</v>
      </c>
      <c r="C24" s="39">
        <v>3957</v>
      </c>
      <c r="D24" s="39">
        <f t="shared" si="0"/>
        <v>1357</v>
      </c>
      <c r="E24" s="40">
        <f t="shared" si="2"/>
        <v>0.521923076923077</v>
      </c>
      <c r="F24" s="43" t="s">
        <v>14</v>
      </c>
    </row>
    <row r="25" ht="35.1" customHeight="1" spans="1:5">
      <c r="A25" s="41" t="s">
        <v>44</v>
      </c>
      <c r="B25" s="39">
        <v>2540</v>
      </c>
      <c r="C25" s="39">
        <v>3839</v>
      </c>
      <c r="D25" s="39">
        <f t="shared" si="0"/>
        <v>1299</v>
      </c>
      <c r="E25" s="40">
        <f t="shared" si="2"/>
        <v>0.511417322834646</v>
      </c>
    </row>
    <row r="26" ht="35.1" customHeight="1" spans="1:5">
      <c r="A26" s="41" t="s">
        <v>45</v>
      </c>
      <c r="B26" s="39">
        <v>26</v>
      </c>
      <c r="C26" s="39">
        <v>35</v>
      </c>
      <c r="D26" s="39">
        <f t="shared" si="0"/>
        <v>9</v>
      </c>
      <c r="E26" s="40">
        <f t="shared" si="2"/>
        <v>0.346153846153846</v>
      </c>
    </row>
    <row r="27" s="28" customFormat="1" ht="30" customHeight="1" spans="1:6">
      <c r="A27" s="47" t="s">
        <v>23</v>
      </c>
      <c r="B27" s="47"/>
      <c r="C27" s="47"/>
      <c r="D27" s="47"/>
      <c r="E27" s="47"/>
      <c r="F27" s="48"/>
    </row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</sheetData>
  <mergeCells count="6">
    <mergeCell ref="A1:E1"/>
    <mergeCell ref="D3:E3"/>
    <mergeCell ref="A27:E27"/>
    <mergeCell ref="A3:A4"/>
    <mergeCell ref="B3:B4"/>
    <mergeCell ref="C3:C4"/>
  </mergeCells>
  <printOptions horizontalCentered="1"/>
  <pageMargins left="0.75" right="0.75" top="0.550694444444444" bottom="0.747916666666667" header="0.354166666666667" footer="0.51"/>
  <pageSetup paperSize="9" scale="85" orientation="landscape"/>
  <headerFooter alignWithMargins="0" scaleWithDoc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E46"/>
  <sheetViews>
    <sheetView tabSelected="1" zoomScale="80" zoomScaleNormal="80" workbookViewId="0">
      <selection activeCell="O16" sqref="O16"/>
    </sheetView>
  </sheetViews>
  <sheetFormatPr defaultColWidth="9" defaultRowHeight="14.25" outlineLevelCol="4"/>
  <cols>
    <col min="1" max="1" width="46.375" style="4" customWidth="1"/>
    <col min="2" max="5" width="18.625" style="4" customWidth="1"/>
    <col min="6" max="6" width="3.625" style="4" customWidth="1"/>
    <col min="7" max="16384" width="9" style="4"/>
  </cols>
  <sheetData>
    <row r="1" s="1" customFormat="1" ht="35.1" customHeight="1" spans="1:5">
      <c r="A1" s="5" t="s">
        <v>46</v>
      </c>
      <c r="B1" s="5"/>
      <c r="C1" s="5"/>
      <c r="D1" s="5"/>
      <c r="E1" s="5"/>
    </row>
    <row r="2" ht="35.1" customHeight="1" spans="1:5">
      <c r="A2" s="6"/>
      <c r="B2" s="7"/>
      <c r="C2" s="7"/>
      <c r="D2" s="8"/>
      <c r="E2" s="9" t="s">
        <v>1</v>
      </c>
    </row>
    <row r="3" s="2" customFormat="1" ht="35.1" customHeight="1" spans="1:5">
      <c r="A3" s="10" t="s">
        <v>2</v>
      </c>
      <c r="B3" s="11" t="s">
        <v>3</v>
      </c>
      <c r="C3" s="11" t="s">
        <v>4</v>
      </c>
      <c r="D3" s="12" t="s">
        <v>5</v>
      </c>
      <c r="E3" s="13"/>
    </row>
    <row r="4" s="2" customFormat="1" ht="35.1" customHeight="1" spans="1:5">
      <c r="A4" s="14"/>
      <c r="B4" s="15"/>
      <c r="C4" s="15"/>
      <c r="D4" s="16" t="s">
        <v>6</v>
      </c>
      <c r="E4" s="16" t="s">
        <v>7</v>
      </c>
    </row>
    <row r="5" s="3" customFormat="1" ht="35.1" customHeight="1" spans="1:5">
      <c r="A5" s="17" t="s">
        <v>47</v>
      </c>
      <c r="B5" s="18">
        <f>B7+B9+B11+B13+B15</f>
        <v>-272300</v>
      </c>
      <c r="C5" s="18">
        <f>C7+C9+C11+C13+C15</f>
        <v>-303351</v>
      </c>
      <c r="D5" s="18">
        <f t="shared" ref="D5:D16" si="0">C5-B5</f>
        <v>-31051</v>
      </c>
      <c r="E5" s="19">
        <f>-D5/B5</f>
        <v>-0.114032317297099</v>
      </c>
    </row>
    <row r="6" s="3" customFormat="1" ht="35.1" customHeight="1" spans="1:5">
      <c r="A6" s="17" t="s">
        <v>48</v>
      </c>
      <c r="B6" s="18">
        <f>B8+B10+B12+B14+B16</f>
        <v>3332789</v>
      </c>
      <c r="C6" s="18">
        <f>C8+C10+C12+C14+C16</f>
        <v>3029440</v>
      </c>
      <c r="D6" s="18">
        <f t="shared" si="0"/>
        <v>-303349</v>
      </c>
      <c r="E6" s="19">
        <f>D6/B6</f>
        <v>-0.0910195634947187</v>
      </c>
    </row>
    <row r="7" s="4" customFormat="1" ht="35.1" customHeight="1" spans="1:5">
      <c r="A7" s="20" t="s">
        <v>49</v>
      </c>
      <c r="B7" s="21">
        <v>160928</v>
      </c>
      <c r="C7" s="18">
        <v>216</v>
      </c>
      <c r="D7" s="18">
        <f t="shared" si="0"/>
        <v>-160712</v>
      </c>
      <c r="E7" s="19">
        <f>D7/B7</f>
        <v>-0.998657784847882</v>
      </c>
    </row>
    <row r="8" s="4" customFormat="1" ht="35.1" customHeight="1" spans="1:5">
      <c r="A8" s="20" t="s">
        <v>50</v>
      </c>
      <c r="B8" s="21">
        <v>1852443</v>
      </c>
      <c r="C8" s="18">
        <v>1852659</v>
      </c>
      <c r="D8" s="18">
        <f t="shared" si="0"/>
        <v>216</v>
      </c>
      <c r="E8" s="19">
        <f>D8/B8</f>
        <v>0.000116602778061187</v>
      </c>
    </row>
    <row r="9" s="4" customFormat="1" ht="35.1" customHeight="1" spans="1:5">
      <c r="A9" s="20" t="s">
        <v>51</v>
      </c>
      <c r="B9" s="22">
        <v>-166061</v>
      </c>
      <c r="C9" s="18">
        <v>-102974</v>
      </c>
      <c r="D9" s="18">
        <f t="shared" si="0"/>
        <v>63087</v>
      </c>
      <c r="E9" s="19">
        <f>-D9/B9</f>
        <v>0.37990256592457</v>
      </c>
    </row>
    <row r="10" s="4" customFormat="1" ht="35.1" customHeight="1" spans="1:5">
      <c r="A10" s="20" t="s">
        <v>52</v>
      </c>
      <c r="B10" s="21">
        <v>319736</v>
      </c>
      <c r="C10" s="18">
        <v>216763</v>
      </c>
      <c r="D10" s="18">
        <f t="shared" si="0"/>
        <v>-102973</v>
      </c>
      <c r="E10" s="19">
        <f>D10/B10</f>
        <v>-0.322056321465209</v>
      </c>
    </row>
    <row r="11" s="4" customFormat="1" ht="35.1" customHeight="1" spans="1:5">
      <c r="A11" s="23" t="s">
        <v>53</v>
      </c>
      <c r="B11" s="22">
        <v>-299284</v>
      </c>
      <c r="C11" s="18">
        <v>-233858</v>
      </c>
      <c r="D11" s="18">
        <f t="shared" si="0"/>
        <v>65426</v>
      </c>
      <c r="E11" s="19">
        <f>-D11/B11</f>
        <v>0.218608412076823</v>
      </c>
    </row>
    <row r="12" s="4" customFormat="1" ht="35.1" customHeight="1" spans="1:5">
      <c r="A12" s="23" t="s">
        <v>54</v>
      </c>
      <c r="B12" s="21">
        <v>881712</v>
      </c>
      <c r="C12" s="18">
        <v>647854</v>
      </c>
      <c r="D12" s="18">
        <f t="shared" si="0"/>
        <v>-233858</v>
      </c>
      <c r="E12" s="19">
        <f>D12/B12</f>
        <v>-0.265231730996062</v>
      </c>
    </row>
    <row r="13" s="4" customFormat="1" ht="35.1" customHeight="1" spans="1:5">
      <c r="A13" s="20" t="s">
        <v>55</v>
      </c>
      <c r="B13" s="21">
        <v>29811</v>
      </c>
      <c r="C13" s="18">
        <v>30732</v>
      </c>
      <c r="D13" s="18">
        <f t="shared" si="0"/>
        <v>921</v>
      </c>
      <c r="E13" s="19">
        <f>D13/B13</f>
        <v>0.0308946362081111</v>
      </c>
    </row>
    <row r="14" s="4" customFormat="1" ht="35.1" customHeight="1" spans="1:5">
      <c r="A14" s="20" t="s">
        <v>56</v>
      </c>
      <c r="B14" s="21">
        <v>254334</v>
      </c>
      <c r="C14" s="18">
        <v>285067</v>
      </c>
      <c r="D14" s="18">
        <f t="shared" si="0"/>
        <v>30733</v>
      </c>
      <c r="E14" s="19">
        <f>D14/B14</f>
        <v>0.120837166875054</v>
      </c>
    </row>
    <row r="15" s="4" customFormat="1" ht="35.1" customHeight="1" spans="1:5">
      <c r="A15" s="20" t="s">
        <v>57</v>
      </c>
      <c r="B15" s="21">
        <f>'[1]23社保本收'!B20-'[1]23社保本支'!B24</f>
        <v>2306</v>
      </c>
      <c r="C15" s="18">
        <f>'[1]23社保本收'!C20-'[1]23社保本支'!C24</f>
        <v>2533</v>
      </c>
      <c r="D15" s="18">
        <f t="shared" si="0"/>
        <v>227</v>
      </c>
      <c r="E15" s="19">
        <f>D15/B15</f>
        <v>0.098438855160451</v>
      </c>
    </row>
    <row r="16" s="4" customFormat="1" ht="35.1" customHeight="1" spans="1:5">
      <c r="A16" s="20" t="s">
        <v>58</v>
      </c>
      <c r="B16" s="21">
        <v>24564</v>
      </c>
      <c r="C16" s="18">
        <f>B16+C15</f>
        <v>27097</v>
      </c>
      <c r="D16" s="18">
        <f t="shared" si="0"/>
        <v>2533</v>
      </c>
      <c r="E16" s="19">
        <f>D16/B16</f>
        <v>0.103118384627911</v>
      </c>
    </row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</sheetData>
  <mergeCells count="5">
    <mergeCell ref="A1:E1"/>
    <mergeCell ref="D3:E3"/>
    <mergeCell ref="A3:A4"/>
    <mergeCell ref="B3:B4"/>
    <mergeCell ref="C3:C4"/>
  </mergeCells>
  <printOptions horizontalCentered="1"/>
  <pageMargins left="0.75" right="0.75" top="0.94" bottom="0.98" header="0.51" footer="0.51"/>
  <pageSetup paperSize="9" fitToHeight="2" orientation="landscape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23社保本收</vt:lpstr>
      <vt:lpstr>23社保本支</vt:lpstr>
      <vt:lpstr>23社保省本级结余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lilin</dc:creator>
  <cp:lastModifiedBy>WPS_1671076328</cp:lastModifiedBy>
  <dcterms:created xsi:type="dcterms:W3CDTF">2023-01-19T01:20:53Z</dcterms:created>
  <dcterms:modified xsi:type="dcterms:W3CDTF">2023-01-28T06:59:18Z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36DFD41D2247458AA9C92BE6A65D3336</vt:lpwstr>
  </property>
  <property fmtid="{D5CDD505-2E9C-101B-9397-08002B2CF9AE}" pid="3" name="KSOProductBuildVer">
    <vt:lpwstr>2052-11.1.0.13703</vt:lpwstr>
  </property>
</Properties>
</file>